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2.xml" ContentType="application/vnd.openxmlformats-officedocument.drawing+xml"/>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drawings/drawing4.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5.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6.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drawings/drawing7.xml" ContentType="application/vnd.openxmlformats-officedocument.drawing+xml"/>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2"/>
  <workbookPr defaultThemeVersion="124226"/>
  <mc:AlternateContent xmlns:mc="http://schemas.openxmlformats.org/markup-compatibility/2006">
    <mc:Choice Requires="x15">
      <x15ac:absPath xmlns:x15ac="http://schemas.microsoft.com/office/spreadsheetml/2010/11/ac" url="/Users/richardy/Documents/AMERICAN_CHEMICAL_SOCIETY/ACS_GCI_2026_Portal/"/>
    </mc:Choice>
  </mc:AlternateContent>
  <xr:revisionPtr revIDLastSave="0" documentId="13_ncr:1_{8F4E1193-1E79-2C47-A9FF-3911CE42485B}" xr6:coauthVersionLast="47" xr6:coauthVersionMax="47" xr10:uidLastSave="{00000000-0000-0000-0000-000000000000}"/>
  <bookViews>
    <workbookView xWindow="1440" yWindow="840" windowWidth="31880" windowHeight="23260" tabRatio="763" xr2:uid="{00000000-000D-0000-FFFF-FFFF00000000}"/>
  </bookViews>
  <sheets>
    <sheet name="Instructions" sheetId="16" r:id="rId1"/>
    <sheet name="Summary Table" sheetId="14" r:id="rId2"/>
    <sheet name="Final Product PMI" sheetId="8" r:id="rId3"/>
    <sheet name="Fragment 1 PMI" sheetId="11" r:id="rId4"/>
    <sheet name="Fragment 2 PMI" sheetId="12" r:id="rId5"/>
    <sheet name="Fragment 3 PMI" sheetId="13" r:id="rId6"/>
    <sheet name="Basic Example" sheetId="15" r:id="rId7"/>
  </sheets>
  <definedNames>
    <definedName name="frag_step">'Summary Table'!$B$101:$B$134</definedName>
    <definedName name="_xlnm.Print_Area" localSheetId="2">'Final Product PMI'!$A$4:$M$684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3" i="15" l="1"/>
  <c r="D138" i="15" s="1"/>
  <c r="D15" i="15" s="1"/>
  <c r="D132" i="15"/>
  <c r="D137" i="15" s="1"/>
  <c r="D14" i="15" s="1"/>
  <c r="D131" i="15"/>
  <c r="D135" i="15" s="1"/>
  <c r="D12" i="15" s="1"/>
  <c r="D130" i="15"/>
  <c r="C93" i="15"/>
  <c r="D86" i="15"/>
  <c r="D73" i="15"/>
  <c r="D78" i="15" s="1"/>
  <c r="D72" i="15"/>
  <c r="D77" i="15" s="1"/>
  <c r="D82" i="15" s="1"/>
  <c r="D142" i="15" s="1"/>
  <c r="D19" i="15" s="1"/>
  <c r="D71" i="15"/>
  <c r="C33" i="15"/>
  <c r="D70" i="15" s="1"/>
  <c r="C7" i="15" s="1"/>
  <c r="D26" i="15"/>
  <c r="D10" i="15"/>
  <c r="C10" i="15"/>
  <c r="C8" i="15"/>
  <c r="D7" i="15"/>
  <c r="D6" i="15"/>
  <c r="C6" i="15"/>
  <c r="D673" i="13"/>
  <c r="M10" i="13" s="1"/>
  <c r="M74" i="14" s="1"/>
  <c r="D672" i="13"/>
  <c r="D677" i="13" s="1"/>
  <c r="M14" i="13" s="1"/>
  <c r="D671" i="13"/>
  <c r="C633" i="13"/>
  <c r="D670" i="13" s="1"/>
  <c r="D626" i="13"/>
  <c r="D613" i="13"/>
  <c r="L10" i="13" s="1"/>
  <c r="L74" i="14" s="1"/>
  <c r="D612" i="13"/>
  <c r="D617" i="13" s="1"/>
  <c r="L14" i="13" s="1"/>
  <c r="D611" i="13"/>
  <c r="D616" i="13" s="1"/>
  <c r="L13" i="13" s="1"/>
  <c r="L77" i="14" s="1"/>
  <c r="D610" i="13"/>
  <c r="C573" i="13"/>
  <c r="D566" i="13"/>
  <c r="D558" i="13"/>
  <c r="K15" i="13" s="1"/>
  <c r="K79" i="14" s="1"/>
  <c r="D553" i="13"/>
  <c r="D552" i="13"/>
  <c r="D557" i="13" s="1"/>
  <c r="K14" i="13" s="1"/>
  <c r="D551" i="13"/>
  <c r="C513" i="13"/>
  <c r="D550" i="13" s="1"/>
  <c r="D506" i="13"/>
  <c r="D493" i="13"/>
  <c r="D498" i="13" s="1"/>
  <c r="J15" i="13" s="1"/>
  <c r="J79" i="14" s="1"/>
  <c r="D492" i="13"/>
  <c r="D491" i="13"/>
  <c r="C453" i="13"/>
  <c r="D490" i="13" s="1"/>
  <c r="D446" i="13"/>
  <c r="D438" i="13"/>
  <c r="I15" i="13" s="1"/>
  <c r="I79" i="14" s="1"/>
  <c r="D433" i="13"/>
  <c r="I10" i="13" s="1"/>
  <c r="I74" i="14" s="1"/>
  <c r="D432" i="13"/>
  <c r="D437" i="13" s="1"/>
  <c r="D431" i="13"/>
  <c r="D430" i="13"/>
  <c r="C393" i="13"/>
  <c r="D386" i="13"/>
  <c r="D373" i="13"/>
  <c r="D378" i="13" s="1"/>
  <c r="H15" i="13" s="1"/>
  <c r="H79" i="14" s="1"/>
  <c r="D372" i="13"/>
  <c r="D371" i="13"/>
  <c r="H8" i="13" s="1"/>
  <c r="H72" i="14" s="1"/>
  <c r="D370" i="13"/>
  <c r="C333" i="13"/>
  <c r="D326" i="13"/>
  <c r="D313" i="13"/>
  <c r="G10" i="13" s="1"/>
  <c r="D312" i="13"/>
  <c r="D317" i="13" s="1"/>
  <c r="G14" i="13" s="1"/>
  <c r="D311" i="13"/>
  <c r="G8" i="13" s="1"/>
  <c r="G72" i="14" s="1"/>
  <c r="D310" i="13"/>
  <c r="D316" i="13" s="1"/>
  <c r="G13" i="13" s="1"/>
  <c r="G77" i="14" s="1"/>
  <c r="C273" i="13"/>
  <c r="D266" i="13"/>
  <c r="D253" i="13"/>
  <c r="D258" i="13" s="1"/>
  <c r="F15" i="13" s="1"/>
  <c r="F79" i="14" s="1"/>
  <c r="D252" i="13"/>
  <c r="D251" i="13"/>
  <c r="C213" i="13"/>
  <c r="D250" i="13" s="1"/>
  <c r="D206" i="13"/>
  <c r="D198" i="13"/>
  <c r="E15" i="13" s="1"/>
  <c r="E79" i="14" s="1"/>
  <c r="D193" i="13"/>
  <c r="D192" i="13"/>
  <c r="D197" i="13" s="1"/>
  <c r="E14" i="13" s="1"/>
  <c r="D191" i="13"/>
  <c r="E8" i="13" s="1"/>
  <c r="E72" i="14" s="1"/>
  <c r="D190" i="13"/>
  <c r="C153" i="13"/>
  <c r="D146" i="13"/>
  <c r="D133" i="13"/>
  <c r="D138" i="13" s="1"/>
  <c r="D15" i="13" s="1"/>
  <c r="D79" i="14" s="1"/>
  <c r="D132" i="13"/>
  <c r="D131" i="13"/>
  <c r="D8" i="13" s="1"/>
  <c r="D72" i="14" s="1"/>
  <c r="C93" i="13"/>
  <c r="D130" i="13" s="1"/>
  <c r="D136" i="13" s="1"/>
  <c r="D13" i="13" s="1"/>
  <c r="D77" i="14" s="1"/>
  <c r="D86" i="13"/>
  <c r="D73" i="13"/>
  <c r="C10" i="13" s="1"/>
  <c r="D72" i="13"/>
  <c r="D71" i="13"/>
  <c r="C8" i="13" s="1"/>
  <c r="C72" i="14" s="1"/>
  <c r="D70" i="13"/>
  <c r="C7" i="13" s="1"/>
  <c r="C71" i="14" s="1"/>
  <c r="C33" i="13"/>
  <c r="D26" i="13"/>
  <c r="I14" i="13"/>
  <c r="K10" i="13"/>
  <c r="F10" i="13"/>
  <c r="E10" i="13"/>
  <c r="D10" i="13"/>
  <c r="M9" i="13"/>
  <c r="K9" i="13"/>
  <c r="I9" i="13"/>
  <c r="E9" i="13"/>
  <c r="M8" i="13"/>
  <c r="K8" i="13"/>
  <c r="J8" i="13"/>
  <c r="I8" i="13"/>
  <c r="F8" i="13"/>
  <c r="E7" i="13"/>
  <c r="D673" i="12"/>
  <c r="D678" i="12" s="1"/>
  <c r="M15" i="12" s="1"/>
  <c r="M58" i="14" s="1"/>
  <c r="D672" i="12"/>
  <c r="D671" i="12"/>
  <c r="C633" i="12"/>
  <c r="D670" i="12" s="1"/>
  <c r="M7" i="12" s="1"/>
  <c r="M50" i="14" s="1"/>
  <c r="D626" i="12"/>
  <c r="D618" i="12"/>
  <c r="L15" i="12" s="1"/>
  <c r="D613" i="12"/>
  <c r="L10" i="12" s="1"/>
  <c r="L53" i="14" s="1"/>
  <c r="D612" i="12"/>
  <c r="D617" i="12" s="1"/>
  <c r="D611" i="12"/>
  <c r="D610" i="12"/>
  <c r="C573" i="12"/>
  <c r="D566" i="12"/>
  <c r="D553" i="12"/>
  <c r="K10" i="12" s="1"/>
  <c r="K53" i="14" s="1"/>
  <c r="D552" i="12"/>
  <c r="D557" i="12" s="1"/>
  <c r="K14" i="12" s="1"/>
  <c r="K57" i="14" s="1"/>
  <c r="D551" i="12"/>
  <c r="D556" i="12" s="1"/>
  <c r="D550" i="12"/>
  <c r="D555" i="12" s="1"/>
  <c r="K12" i="12" s="1"/>
  <c r="K55" i="14" s="1"/>
  <c r="C513" i="12"/>
  <c r="D506" i="12"/>
  <c r="D498" i="12"/>
  <c r="J15" i="12" s="1"/>
  <c r="D496" i="12"/>
  <c r="J13" i="12" s="1"/>
  <c r="J56" i="14" s="1"/>
  <c r="D493" i="12"/>
  <c r="D492" i="12"/>
  <c r="D497" i="12" s="1"/>
  <c r="J14" i="12" s="1"/>
  <c r="D491" i="12"/>
  <c r="J8" i="12" s="1"/>
  <c r="J51" i="14" s="1"/>
  <c r="D490" i="12"/>
  <c r="J7" i="12" s="1"/>
  <c r="J50" i="14" s="1"/>
  <c r="C453" i="12"/>
  <c r="D446" i="12"/>
  <c r="D433" i="12"/>
  <c r="D432" i="12"/>
  <c r="I9" i="12" s="1"/>
  <c r="D431" i="12"/>
  <c r="I8" i="12" s="1"/>
  <c r="I51" i="14" s="1"/>
  <c r="C393" i="12"/>
  <c r="D386" i="12"/>
  <c r="D377" i="12"/>
  <c r="H14" i="12" s="1"/>
  <c r="D373" i="12"/>
  <c r="D372" i="12"/>
  <c r="H9" i="12" s="1"/>
  <c r="D371" i="12"/>
  <c r="C333" i="12"/>
  <c r="D326" i="12"/>
  <c r="D317" i="12"/>
  <c r="G14" i="12" s="1"/>
  <c r="D313" i="12"/>
  <c r="D312" i="12"/>
  <c r="D311" i="12"/>
  <c r="C273" i="12"/>
  <c r="D266" i="12"/>
  <c r="D257" i="12"/>
  <c r="F14" i="12" s="1"/>
  <c r="D253" i="12"/>
  <c r="D252" i="12"/>
  <c r="D251" i="12"/>
  <c r="F8" i="12" s="1"/>
  <c r="F51" i="14" s="1"/>
  <c r="C213" i="12"/>
  <c r="D206" i="12"/>
  <c r="D193" i="12"/>
  <c r="D192" i="12"/>
  <c r="E9" i="12" s="1"/>
  <c r="D191" i="12"/>
  <c r="E8" i="12" s="1"/>
  <c r="E51" i="14" s="1"/>
  <c r="C153" i="12"/>
  <c r="D146" i="12"/>
  <c r="D133" i="12"/>
  <c r="D138" i="12" s="1"/>
  <c r="D15" i="12" s="1"/>
  <c r="D132" i="12"/>
  <c r="D9" i="12" s="1"/>
  <c r="D131" i="12"/>
  <c r="D8" i="12" s="1"/>
  <c r="D51" i="14" s="1"/>
  <c r="C93" i="12"/>
  <c r="D86" i="12"/>
  <c r="D77" i="12"/>
  <c r="D82" i="12" s="1"/>
  <c r="C19" i="12" s="1"/>
  <c r="D73" i="12"/>
  <c r="D78" i="12" s="1"/>
  <c r="D72" i="12"/>
  <c r="C9" i="12" s="1"/>
  <c r="C52" i="14" s="1"/>
  <c r="D71" i="12"/>
  <c r="C8" i="12" s="1"/>
  <c r="C33" i="12"/>
  <c r="D70" i="12" s="1"/>
  <c r="D26" i="12"/>
  <c r="L14" i="12"/>
  <c r="C14" i="12"/>
  <c r="K13" i="12"/>
  <c r="J10" i="12"/>
  <c r="J53" i="14" s="1"/>
  <c r="L9" i="12"/>
  <c r="K9" i="12"/>
  <c r="J9" i="12"/>
  <c r="G9" i="12"/>
  <c r="F9" i="12"/>
  <c r="L8" i="12"/>
  <c r="H8" i="12"/>
  <c r="G8" i="12"/>
  <c r="K7" i="12"/>
  <c r="C7" i="12"/>
  <c r="D678" i="11"/>
  <c r="M15" i="11" s="1"/>
  <c r="M37" i="14" s="1"/>
  <c r="D677" i="11"/>
  <c r="D673" i="11"/>
  <c r="M10" i="11" s="1"/>
  <c r="M32" i="14" s="1"/>
  <c r="D672" i="11"/>
  <c r="D671" i="11"/>
  <c r="C633" i="11"/>
  <c r="D626" i="11"/>
  <c r="D618" i="11"/>
  <c r="L15" i="11" s="1"/>
  <c r="D613" i="11"/>
  <c r="D612" i="11"/>
  <c r="D617" i="11" s="1"/>
  <c r="L14" i="11" s="1"/>
  <c r="L36" i="14" s="1"/>
  <c r="D611" i="11"/>
  <c r="L8" i="11" s="1"/>
  <c r="L30" i="14" s="1"/>
  <c r="D610" i="11"/>
  <c r="L7" i="11" s="1"/>
  <c r="L29" i="14" s="1"/>
  <c r="C573" i="11"/>
  <c r="D566" i="11"/>
  <c r="D553" i="11"/>
  <c r="D558" i="11" s="1"/>
  <c r="K15" i="11" s="1"/>
  <c r="D552" i="11"/>
  <c r="K9" i="11" s="1"/>
  <c r="K31" i="14" s="1"/>
  <c r="D551" i="11"/>
  <c r="C513" i="11"/>
  <c r="D550" i="11" s="1"/>
  <c r="D506" i="11"/>
  <c r="D497" i="11"/>
  <c r="D493" i="11"/>
  <c r="D492" i="11"/>
  <c r="D491" i="11"/>
  <c r="C453" i="11"/>
  <c r="D446" i="11"/>
  <c r="D433" i="11"/>
  <c r="D438" i="11" s="1"/>
  <c r="D432" i="11"/>
  <c r="D437" i="11" s="1"/>
  <c r="I14" i="11" s="1"/>
  <c r="I36" i="14" s="1"/>
  <c r="D431" i="11"/>
  <c r="I8" i="11" s="1"/>
  <c r="I30" i="14" s="1"/>
  <c r="D430" i="11"/>
  <c r="D436" i="11" s="1"/>
  <c r="I13" i="11" s="1"/>
  <c r="I35" i="14" s="1"/>
  <c r="C393" i="11"/>
  <c r="D386" i="11"/>
  <c r="D373" i="11"/>
  <c r="D378" i="11" s="1"/>
  <c r="H15" i="11" s="1"/>
  <c r="D372" i="11"/>
  <c r="D377" i="11" s="1"/>
  <c r="H14" i="11" s="1"/>
  <c r="H36" i="14" s="1"/>
  <c r="D371" i="11"/>
  <c r="H8" i="11" s="1"/>
  <c r="H30" i="14" s="1"/>
  <c r="C333" i="11"/>
  <c r="D326" i="11"/>
  <c r="D313" i="11"/>
  <c r="D312" i="11"/>
  <c r="D317" i="11" s="1"/>
  <c r="G14" i="11" s="1"/>
  <c r="G36" i="14" s="1"/>
  <c r="D311" i="11"/>
  <c r="G8" i="11" s="1"/>
  <c r="G30" i="14" s="1"/>
  <c r="C273" i="11"/>
  <c r="D266" i="11"/>
  <c r="D257" i="11"/>
  <c r="F14" i="11" s="1"/>
  <c r="D253" i="11"/>
  <c r="D252" i="11"/>
  <c r="F9" i="11" s="1"/>
  <c r="D251" i="11"/>
  <c r="C213" i="11"/>
  <c r="D206" i="11"/>
  <c r="D193" i="11"/>
  <c r="D198" i="11" s="1"/>
  <c r="D192" i="11"/>
  <c r="E9" i="11" s="1"/>
  <c r="D191" i="11"/>
  <c r="C153" i="11"/>
  <c r="D146" i="11"/>
  <c r="D133" i="11"/>
  <c r="D138" i="11" s="1"/>
  <c r="D15" i="11" s="1"/>
  <c r="D132" i="11"/>
  <c r="D9" i="11" s="1"/>
  <c r="D131" i="11"/>
  <c r="C93" i="11"/>
  <c r="D86" i="11"/>
  <c r="D77" i="11"/>
  <c r="D73" i="11"/>
  <c r="D72" i="11"/>
  <c r="D71" i="11"/>
  <c r="C8" i="11" s="1"/>
  <c r="C30" i="14" s="1"/>
  <c r="C33" i="11"/>
  <c r="D70" i="11" s="1"/>
  <c r="D26" i="11"/>
  <c r="I15" i="11"/>
  <c r="E15" i="11"/>
  <c r="M14" i="11"/>
  <c r="J14" i="11"/>
  <c r="L10" i="11"/>
  <c r="K10" i="11"/>
  <c r="K32" i="14" s="1"/>
  <c r="I10" i="11"/>
  <c r="I32" i="14" s="1"/>
  <c r="M9" i="11"/>
  <c r="L9" i="11"/>
  <c r="J9" i="11"/>
  <c r="H9" i="11"/>
  <c r="G9" i="11"/>
  <c r="G31" i="14" s="1"/>
  <c r="C9" i="11"/>
  <c r="M8" i="11"/>
  <c r="K8" i="11"/>
  <c r="J8" i="11"/>
  <c r="F8" i="11"/>
  <c r="E8" i="11"/>
  <c r="E30" i="14" s="1"/>
  <c r="D8" i="11"/>
  <c r="D673" i="8"/>
  <c r="D678" i="8" s="1"/>
  <c r="M15" i="8" s="1"/>
  <c r="D672" i="8"/>
  <c r="M9" i="8" s="1"/>
  <c r="M10" i="14" s="1"/>
  <c r="D671" i="8"/>
  <c r="C633" i="8"/>
  <c r="D626" i="8"/>
  <c r="D613" i="8"/>
  <c r="D618" i="8" s="1"/>
  <c r="L15" i="8" s="1"/>
  <c r="L16" i="14" s="1"/>
  <c r="D612" i="8"/>
  <c r="D617" i="8" s="1"/>
  <c r="L14" i="8" s="1"/>
  <c r="D611" i="8"/>
  <c r="L8" i="8" s="1"/>
  <c r="L9" i="14" s="1"/>
  <c r="C573" i="8"/>
  <c r="D566" i="8"/>
  <c r="D553" i="8"/>
  <c r="D558" i="8" s="1"/>
  <c r="K15" i="8" s="1"/>
  <c r="D552" i="8"/>
  <c r="D557" i="8" s="1"/>
  <c r="K14" i="8" s="1"/>
  <c r="D551" i="8"/>
  <c r="K8" i="8" s="1"/>
  <c r="K9" i="14" s="1"/>
  <c r="C513" i="8"/>
  <c r="D506" i="8"/>
  <c r="D493" i="8"/>
  <c r="D498" i="8" s="1"/>
  <c r="J15" i="8" s="1"/>
  <c r="J16" i="14" s="1"/>
  <c r="D492" i="8"/>
  <c r="D497" i="8" s="1"/>
  <c r="J14" i="8" s="1"/>
  <c r="J15" i="14" s="1"/>
  <c r="D491" i="8"/>
  <c r="J8" i="8" s="1"/>
  <c r="J9" i="14" s="1"/>
  <c r="C453" i="8"/>
  <c r="D446" i="8"/>
  <c r="D433" i="8"/>
  <c r="D438" i="8" s="1"/>
  <c r="I15" i="8" s="1"/>
  <c r="I16" i="14" s="1"/>
  <c r="D432" i="8"/>
  <c r="I9" i="8" s="1"/>
  <c r="I10" i="14" s="1"/>
  <c r="D431" i="8"/>
  <c r="C393" i="8"/>
  <c r="D386" i="8"/>
  <c r="D373" i="8"/>
  <c r="D378" i="8" s="1"/>
  <c r="H15" i="8" s="1"/>
  <c r="H16" i="14" s="1"/>
  <c r="D372" i="8"/>
  <c r="D377" i="8" s="1"/>
  <c r="H14" i="8" s="1"/>
  <c r="H15" i="14" s="1"/>
  <c r="D371" i="8"/>
  <c r="H8" i="8" s="1"/>
  <c r="H9" i="14" s="1"/>
  <c r="C333" i="8"/>
  <c r="D326" i="8"/>
  <c r="D313" i="8"/>
  <c r="D318" i="8" s="1"/>
  <c r="G15" i="8" s="1"/>
  <c r="D312" i="8"/>
  <c r="D317" i="8" s="1"/>
  <c r="G14" i="8" s="1"/>
  <c r="D311" i="8"/>
  <c r="G8" i="8" s="1"/>
  <c r="G9" i="14" s="1"/>
  <c r="C273" i="8"/>
  <c r="D266" i="8"/>
  <c r="D253" i="8"/>
  <c r="D258" i="8" s="1"/>
  <c r="F15" i="8" s="1"/>
  <c r="D252" i="8"/>
  <c r="D257" i="8" s="1"/>
  <c r="F14" i="8" s="1"/>
  <c r="F15" i="14" s="1"/>
  <c r="D251" i="8"/>
  <c r="F8" i="8" s="1"/>
  <c r="F9" i="14" s="1"/>
  <c r="C213" i="8"/>
  <c r="D206" i="8"/>
  <c r="D193" i="8"/>
  <c r="D198" i="8" s="1"/>
  <c r="E15" i="8" s="1"/>
  <c r="D192" i="8"/>
  <c r="E9" i="8" s="1"/>
  <c r="E10" i="14" s="1"/>
  <c r="D191" i="8"/>
  <c r="C153" i="8"/>
  <c r="D146" i="8"/>
  <c r="D133" i="8"/>
  <c r="D138" i="8" s="1"/>
  <c r="D15" i="8" s="1"/>
  <c r="D16" i="14" s="1"/>
  <c r="D132" i="8"/>
  <c r="D137" i="8" s="1"/>
  <c r="D14" i="8" s="1"/>
  <c r="D15" i="14" s="1"/>
  <c r="D131" i="8"/>
  <c r="D8" i="8" s="1"/>
  <c r="D9" i="14" s="1"/>
  <c r="C93" i="8"/>
  <c r="D86" i="8"/>
  <c r="D73" i="8"/>
  <c r="D78" i="8" s="1"/>
  <c r="D72" i="8"/>
  <c r="D77" i="8" s="1"/>
  <c r="D71" i="8"/>
  <c r="C33" i="8"/>
  <c r="D70" i="8" s="1"/>
  <c r="D26" i="8"/>
  <c r="M10" i="8"/>
  <c r="M11" i="14" s="1"/>
  <c r="L10" i="8"/>
  <c r="L11" i="14" s="1"/>
  <c r="I10" i="8"/>
  <c r="I11" i="14" s="1"/>
  <c r="D10" i="8"/>
  <c r="L9" i="8"/>
  <c r="C9" i="8"/>
  <c r="C10" i="14" s="1"/>
  <c r="M8" i="8"/>
  <c r="M9" i="14" s="1"/>
  <c r="I8" i="8"/>
  <c r="E8" i="8"/>
  <c r="E9" i="14" s="1"/>
  <c r="C8" i="8"/>
  <c r="C9" i="14" s="1"/>
  <c r="AJ139" i="14"/>
  <c r="AI139" i="14"/>
  <c r="AH139" i="14"/>
  <c r="AG139" i="14"/>
  <c r="AF139" i="14"/>
  <c r="AE139" i="14"/>
  <c r="AD139" i="14"/>
  <c r="AC139" i="14"/>
  <c r="AB139" i="14"/>
  <c r="AA139" i="14"/>
  <c r="Z139" i="14"/>
  <c r="Y139" i="14"/>
  <c r="X139" i="14"/>
  <c r="W139" i="14"/>
  <c r="V139" i="14"/>
  <c r="U139" i="14"/>
  <c r="T139" i="14"/>
  <c r="S139" i="14"/>
  <c r="R139" i="14"/>
  <c r="Q139" i="14"/>
  <c r="P139" i="14"/>
  <c r="O139" i="14"/>
  <c r="N139" i="14"/>
  <c r="M139" i="14"/>
  <c r="L139" i="14"/>
  <c r="K139" i="14"/>
  <c r="J139" i="14"/>
  <c r="I139" i="14"/>
  <c r="H139" i="14"/>
  <c r="G139" i="14"/>
  <c r="F139" i="14"/>
  <c r="E139" i="14"/>
  <c r="D139" i="14"/>
  <c r="C139" i="14"/>
  <c r="M78" i="14"/>
  <c r="L78" i="14"/>
  <c r="K78" i="14"/>
  <c r="I78" i="14"/>
  <c r="G78" i="14"/>
  <c r="E78" i="14"/>
  <c r="K74" i="14"/>
  <c r="G74" i="14"/>
  <c r="F74" i="14"/>
  <c r="E74" i="14"/>
  <c r="D74" i="14"/>
  <c r="C74" i="14"/>
  <c r="M73" i="14"/>
  <c r="K73" i="14"/>
  <c r="I73" i="14"/>
  <c r="E73" i="14"/>
  <c r="M72" i="14"/>
  <c r="K72" i="14"/>
  <c r="J72" i="14"/>
  <c r="I72" i="14"/>
  <c r="F72" i="14"/>
  <c r="E71" i="14"/>
  <c r="M70" i="14"/>
  <c r="L70" i="14"/>
  <c r="K70" i="14"/>
  <c r="J70" i="14"/>
  <c r="I70" i="14"/>
  <c r="H70" i="14"/>
  <c r="G70" i="14"/>
  <c r="F70" i="14"/>
  <c r="E70" i="14"/>
  <c r="D70" i="14"/>
  <c r="C70" i="14"/>
  <c r="B69" i="14"/>
  <c r="C62" i="14"/>
  <c r="O143" i="14" s="1"/>
  <c r="L58" i="14"/>
  <c r="J58" i="14"/>
  <c r="D58" i="14"/>
  <c r="L57" i="14"/>
  <c r="J57" i="14"/>
  <c r="H57" i="14"/>
  <c r="G57" i="14"/>
  <c r="F57" i="14"/>
  <c r="C57" i="14"/>
  <c r="K56" i="14"/>
  <c r="L52" i="14"/>
  <c r="K52" i="14"/>
  <c r="J52" i="14"/>
  <c r="I52" i="14"/>
  <c r="H52" i="14"/>
  <c r="G52" i="14"/>
  <c r="F52" i="14"/>
  <c r="E52" i="14"/>
  <c r="D52" i="14"/>
  <c r="L51" i="14"/>
  <c r="H51" i="14"/>
  <c r="G51" i="14"/>
  <c r="C51" i="14"/>
  <c r="K50" i="14"/>
  <c r="C50" i="14"/>
  <c r="M49" i="14"/>
  <c r="L49" i="14"/>
  <c r="K49" i="14"/>
  <c r="J49" i="14"/>
  <c r="I49" i="14"/>
  <c r="H49" i="14"/>
  <c r="G49" i="14"/>
  <c r="F49" i="14"/>
  <c r="E49" i="14"/>
  <c r="D49" i="14"/>
  <c r="C49" i="14"/>
  <c r="B48" i="14"/>
  <c r="L37" i="14"/>
  <c r="K37" i="14"/>
  <c r="I37" i="14"/>
  <c r="H37" i="14"/>
  <c r="E37" i="14"/>
  <c r="D37" i="14"/>
  <c r="M36" i="14"/>
  <c r="J36" i="14"/>
  <c r="F36" i="14"/>
  <c r="L32" i="14"/>
  <c r="M31" i="14"/>
  <c r="L31" i="14"/>
  <c r="J31" i="14"/>
  <c r="H31" i="14"/>
  <c r="F31" i="14"/>
  <c r="E31" i="14"/>
  <c r="D31" i="14"/>
  <c r="C31" i="14"/>
  <c r="M30" i="14"/>
  <c r="K30" i="14"/>
  <c r="J30" i="14"/>
  <c r="F30" i="14"/>
  <c r="D30" i="14"/>
  <c r="M28" i="14"/>
  <c r="L28" i="14"/>
  <c r="K28" i="14"/>
  <c r="J28" i="14"/>
  <c r="I28" i="14"/>
  <c r="H28" i="14"/>
  <c r="G28" i="14"/>
  <c r="F28" i="14"/>
  <c r="E28" i="14"/>
  <c r="D28" i="14"/>
  <c r="C28" i="14"/>
  <c r="B27" i="14"/>
  <c r="M16" i="14"/>
  <c r="K16" i="14"/>
  <c r="G16" i="14"/>
  <c r="F16" i="14"/>
  <c r="E16" i="14"/>
  <c r="L15" i="14"/>
  <c r="K15" i="14"/>
  <c r="G15" i="14"/>
  <c r="D11" i="14"/>
  <c r="L10" i="14"/>
  <c r="I9" i="14"/>
  <c r="M7" i="14"/>
  <c r="L7" i="14"/>
  <c r="K7" i="14"/>
  <c r="J7" i="14"/>
  <c r="I7" i="14"/>
  <c r="H7" i="14"/>
  <c r="G7" i="14"/>
  <c r="F7" i="14"/>
  <c r="E7" i="14"/>
  <c r="D7" i="14"/>
  <c r="C7" i="14"/>
  <c r="B6" i="14"/>
  <c r="D496" i="13" l="1"/>
  <c r="J13" i="13" s="1"/>
  <c r="J77" i="14" s="1"/>
  <c r="J7" i="13"/>
  <c r="J71" i="14" s="1"/>
  <c r="D556" i="13"/>
  <c r="K13" i="13" s="1"/>
  <c r="K77" i="14" s="1"/>
  <c r="K7" i="13"/>
  <c r="K71" i="14" s="1"/>
  <c r="D256" i="13"/>
  <c r="F13" i="13" s="1"/>
  <c r="F77" i="14" s="1"/>
  <c r="F7" i="13"/>
  <c r="F71" i="14" s="1"/>
  <c r="D83" i="15"/>
  <c r="D143" i="15" s="1"/>
  <c r="D20" i="15" s="1"/>
  <c r="C15" i="15"/>
  <c r="D678" i="13"/>
  <c r="M15" i="13" s="1"/>
  <c r="M79" i="14" s="1"/>
  <c r="E10" i="8"/>
  <c r="E11" i="14" s="1"/>
  <c r="E10" i="11"/>
  <c r="E32" i="14" s="1"/>
  <c r="C10" i="12"/>
  <c r="C53" i="14" s="1"/>
  <c r="L8" i="13"/>
  <c r="L72" i="14" s="1"/>
  <c r="D376" i="13"/>
  <c r="H13" i="13" s="1"/>
  <c r="H77" i="14" s="1"/>
  <c r="C14" i="15"/>
  <c r="H10" i="8"/>
  <c r="H11" i="14" s="1"/>
  <c r="H10" i="11"/>
  <c r="H32" i="14" s="1"/>
  <c r="K8" i="12"/>
  <c r="K51" i="14" s="1"/>
  <c r="D10" i="12"/>
  <c r="D53" i="14" s="1"/>
  <c r="D197" i="12"/>
  <c r="E14" i="12" s="1"/>
  <c r="E57" i="14" s="1"/>
  <c r="D558" i="12"/>
  <c r="K15" i="12" s="1"/>
  <c r="K58" i="14" s="1"/>
  <c r="H10" i="13"/>
  <c r="H74" i="14" s="1"/>
  <c r="D76" i="13"/>
  <c r="D81" i="13" s="1"/>
  <c r="C18" i="13" s="1"/>
  <c r="C82" i="14" s="1"/>
  <c r="Z142" i="14" s="1"/>
  <c r="D675" i="12"/>
  <c r="M12" i="12" s="1"/>
  <c r="M55" i="14" s="1"/>
  <c r="D78" i="13"/>
  <c r="D618" i="13"/>
  <c r="L15" i="13" s="1"/>
  <c r="L79" i="14" s="1"/>
  <c r="M8" i="12"/>
  <c r="M51" i="14" s="1"/>
  <c r="G9" i="13"/>
  <c r="G73" i="14" s="1"/>
  <c r="J10" i="13"/>
  <c r="J74" i="14" s="1"/>
  <c r="D318" i="13"/>
  <c r="G15" i="13" s="1"/>
  <c r="G79" i="14" s="1"/>
  <c r="C19" i="15"/>
  <c r="D134" i="15"/>
  <c r="D11" i="15" s="1"/>
  <c r="D9" i="8"/>
  <c r="D10" i="14" s="1"/>
  <c r="D557" i="11"/>
  <c r="K14" i="11" s="1"/>
  <c r="K36" i="14" s="1"/>
  <c r="G9" i="8"/>
  <c r="G10" i="14" s="1"/>
  <c r="I9" i="11"/>
  <c r="I31" i="14" s="1"/>
  <c r="M10" i="12"/>
  <c r="M53" i="14" s="1"/>
  <c r="D137" i="12"/>
  <c r="D14" i="12" s="1"/>
  <c r="D57" i="14" s="1"/>
  <c r="D437" i="12"/>
  <c r="I14" i="12" s="1"/>
  <c r="I57" i="14" s="1"/>
  <c r="D8" i="15"/>
  <c r="H9" i="8"/>
  <c r="H10" i="14" s="1"/>
  <c r="D554" i="12"/>
  <c r="K11" i="12" s="1"/>
  <c r="K54" i="14" s="1"/>
  <c r="L9" i="13"/>
  <c r="L73" i="14" s="1"/>
  <c r="C9" i="15"/>
  <c r="K9" i="8"/>
  <c r="K10" i="14" s="1"/>
  <c r="D435" i="11"/>
  <c r="I12" i="11" s="1"/>
  <c r="I34" i="14" s="1"/>
  <c r="D9" i="15"/>
  <c r="D74" i="8"/>
  <c r="C7" i="8"/>
  <c r="C8" i="14" s="1"/>
  <c r="D76" i="8"/>
  <c r="D75" i="8"/>
  <c r="D82" i="8"/>
  <c r="C19" i="8" s="1"/>
  <c r="C20" i="14" s="1"/>
  <c r="C14" i="8"/>
  <c r="C15" i="14" s="1"/>
  <c r="C15" i="8"/>
  <c r="C16" i="14" s="1"/>
  <c r="D83" i="8"/>
  <c r="C20" i="8" s="1"/>
  <c r="C21" i="14" s="1"/>
  <c r="F9" i="8"/>
  <c r="F10" i="14" s="1"/>
  <c r="J9" i="8"/>
  <c r="J10" i="14" s="1"/>
  <c r="C10" i="8"/>
  <c r="C11" i="14" s="1"/>
  <c r="G10" i="8"/>
  <c r="G11" i="14" s="1"/>
  <c r="K10" i="8"/>
  <c r="K11" i="14" s="1"/>
  <c r="D137" i="11"/>
  <c r="D14" i="11" s="1"/>
  <c r="D36" i="14" s="1"/>
  <c r="D190" i="11"/>
  <c r="D258" i="11"/>
  <c r="F15" i="11" s="1"/>
  <c r="F37" i="14" s="1"/>
  <c r="F10" i="11"/>
  <c r="F32" i="14" s="1"/>
  <c r="D78" i="11"/>
  <c r="C10" i="11"/>
  <c r="C32" i="14" s="1"/>
  <c r="D197" i="11"/>
  <c r="E14" i="11" s="1"/>
  <c r="E36" i="14" s="1"/>
  <c r="D250" i="11"/>
  <c r="D318" i="11"/>
  <c r="G15" i="11" s="1"/>
  <c r="G37" i="14" s="1"/>
  <c r="G10" i="11"/>
  <c r="G32" i="14" s="1"/>
  <c r="D434" i="11"/>
  <c r="I11" i="11" s="1"/>
  <c r="I33" i="14" s="1"/>
  <c r="D555" i="11"/>
  <c r="K12" i="11" s="1"/>
  <c r="K34" i="14" s="1"/>
  <c r="D556" i="11"/>
  <c r="K13" i="11" s="1"/>
  <c r="K35" i="14" s="1"/>
  <c r="K7" i="11"/>
  <c r="K29" i="14" s="1"/>
  <c r="D554" i="11"/>
  <c r="K11" i="11" s="1"/>
  <c r="K33" i="14" s="1"/>
  <c r="D670" i="11"/>
  <c r="C15" i="12"/>
  <c r="C58" i="14" s="1"/>
  <c r="D83" i="12"/>
  <c r="D198" i="12"/>
  <c r="E15" i="12" s="1"/>
  <c r="E58" i="14" s="1"/>
  <c r="E10" i="12"/>
  <c r="E53" i="14" s="1"/>
  <c r="D318" i="12"/>
  <c r="G15" i="12" s="1"/>
  <c r="G58" i="14" s="1"/>
  <c r="G10" i="12"/>
  <c r="G53" i="14" s="1"/>
  <c r="D438" i="12"/>
  <c r="I15" i="12" s="1"/>
  <c r="I58" i="14" s="1"/>
  <c r="I10" i="12"/>
  <c r="I53" i="14" s="1"/>
  <c r="D197" i="8"/>
  <c r="E14" i="8" s="1"/>
  <c r="E15" i="14" s="1"/>
  <c r="D437" i="8"/>
  <c r="I14" i="8" s="1"/>
  <c r="I15" i="14" s="1"/>
  <c r="D677" i="8"/>
  <c r="M14" i="8" s="1"/>
  <c r="M15" i="14" s="1"/>
  <c r="D74" i="11"/>
  <c r="C7" i="11"/>
  <c r="C29" i="14" s="1"/>
  <c r="D75" i="11"/>
  <c r="D76" i="11"/>
  <c r="D310" i="11"/>
  <c r="J10" i="11"/>
  <c r="J32" i="14" s="1"/>
  <c r="D498" i="11"/>
  <c r="J15" i="11" s="1"/>
  <c r="J37" i="14" s="1"/>
  <c r="F10" i="8"/>
  <c r="F11" i="14" s="1"/>
  <c r="J10" i="8"/>
  <c r="J11" i="14" s="1"/>
  <c r="D130" i="8"/>
  <c r="D190" i="8"/>
  <c r="D250" i="8"/>
  <c r="D310" i="8"/>
  <c r="D370" i="8"/>
  <c r="D430" i="8"/>
  <c r="D490" i="8"/>
  <c r="D550" i="8"/>
  <c r="D610" i="8"/>
  <c r="D670" i="8"/>
  <c r="I7" i="11"/>
  <c r="I29" i="14" s="1"/>
  <c r="D10" i="11"/>
  <c r="D32" i="14" s="1"/>
  <c r="D82" i="11"/>
  <c r="C19" i="11" s="1"/>
  <c r="C41" i="14" s="1"/>
  <c r="D143" i="14" s="1"/>
  <c r="C14" i="11"/>
  <c r="C36" i="14" s="1"/>
  <c r="D130" i="11"/>
  <c r="D370" i="11"/>
  <c r="D490" i="11"/>
  <c r="D258" i="12"/>
  <c r="F15" i="12" s="1"/>
  <c r="F58" i="14" s="1"/>
  <c r="F10" i="12"/>
  <c r="F53" i="14" s="1"/>
  <c r="D378" i="12"/>
  <c r="H15" i="12" s="1"/>
  <c r="H58" i="14" s="1"/>
  <c r="H10" i="12"/>
  <c r="H53" i="14" s="1"/>
  <c r="D616" i="12"/>
  <c r="L13" i="12" s="1"/>
  <c r="L56" i="14" s="1"/>
  <c r="D615" i="12"/>
  <c r="L12" i="12" s="1"/>
  <c r="L55" i="14" s="1"/>
  <c r="L7" i="12"/>
  <c r="L50" i="14" s="1"/>
  <c r="D614" i="12"/>
  <c r="L11" i="12" s="1"/>
  <c r="L54" i="14" s="1"/>
  <c r="D615" i="11"/>
  <c r="L12" i="11" s="1"/>
  <c r="L34" i="14" s="1"/>
  <c r="D616" i="11"/>
  <c r="L13" i="11" s="1"/>
  <c r="L35" i="14" s="1"/>
  <c r="D614" i="11"/>
  <c r="L11" i="11" s="1"/>
  <c r="L33" i="14" s="1"/>
  <c r="D77" i="13"/>
  <c r="C9" i="13"/>
  <c r="C73" i="14" s="1"/>
  <c r="D137" i="13"/>
  <c r="D14" i="13" s="1"/>
  <c r="D78" i="14" s="1"/>
  <c r="D9" i="13"/>
  <c r="D73" i="14" s="1"/>
  <c r="D435" i="13"/>
  <c r="I12" i="13" s="1"/>
  <c r="I76" i="14" s="1"/>
  <c r="I7" i="13"/>
  <c r="I71" i="14" s="1"/>
  <c r="D436" i="13"/>
  <c r="I13" i="13" s="1"/>
  <c r="I77" i="14" s="1"/>
  <c r="D434" i="13"/>
  <c r="I11" i="13" s="1"/>
  <c r="I75" i="14" s="1"/>
  <c r="D677" i="12"/>
  <c r="M14" i="12" s="1"/>
  <c r="M57" i="14" s="1"/>
  <c r="M9" i="12"/>
  <c r="M52" i="14" s="1"/>
  <c r="D83" i="13"/>
  <c r="C20" i="13" s="1"/>
  <c r="C84" i="14" s="1"/>
  <c r="Z144" i="14" s="1"/>
  <c r="C15" i="13"/>
  <c r="C79" i="14" s="1"/>
  <c r="D195" i="13"/>
  <c r="E12" i="13" s="1"/>
  <c r="E76" i="14" s="1"/>
  <c r="D196" i="13"/>
  <c r="E13" i="13" s="1"/>
  <c r="E77" i="14" s="1"/>
  <c r="D194" i="13"/>
  <c r="E11" i="13" s="1"/>
  <c r="E75" i="14" s="1"/>
  <c r="D75" i="15"/>
  <c r="D76" i="15"/>
  <c r="D74" i="15"/>
  <c r="D76" i="12"/>
  <c r="D676" i="12"/>
  <c r="M13" i="12" s="1"/>
  <c r="M56" i="14" s="1"/>
  <c r="D201" i="13"/>
  <c r="E18" i="13" s="1"/>
  <c r="E82" i="14" s="1"/>
  <c r="AB142" i="14" s="1"/>
  <c r="D495" i="13"/>
  <c r="J12" i="13" s="1"/>
  <c r="J76" i="14" s="1"/>
  <c r="D494" i="13"/>
  <c r="J11" i="13" s="1"/>
  <c r="J75" i="14" s="1"/>
  <c r="D74" i="12"/>
  <c r="D75" i="12"/>
  <c r="D142" i="12"/>
  <c r="D19" i="12" s="1"/>
  <c r="D62" i="14" s="1"/>
  <c r="P143" i="14" s="1"/>
  <c r="D130" i="12"/>
  <c r="D190" i="12"/>
  <c r="D250" i="12"/>
  <c r="D310" i="12"/>
  <c r="D370" i="12"/>
  <c r="D430" i="12"/>
  <c r="D495" i="12"/>
  <c r="J12" i="12" s="1"/>
  <c r="J55" i="14" s="1"/>
  <c r="D494" i="12"/>
  <c r="J11" i="12" s="1"/>
  <c r="J54" i="14" s="1"/>
  <c r="D674" i="12"/>
  <c r="M11" i="12" s="1"/>
  <c r="M54" i="14" s="1"/>
  <c r="C13" i="13"/>
  <c r="C77" i="14" s="1"/>
  <c r="D141" i="13"/>
  <c r="D18" i="13" s="1"/>
  <c r="D82" i="14" s="1"/>
  <c r="AA142" i="14" s="1"/>
  <c r="D255" i="13"/>
  <c r="F12" i="13" s="1"/>
  <c r="F76" i="14" s="1"/>
  <c r="D254" i="13"/>
  <c r="F11" i="13" s="1"/>
  <c r="F75" i="14" s="1"/>
  <c r="D377" i="13"/>
  <c r="H14" i="13" s="1"/>
  <c r="H78" i="14" s="1"/>
  <c r="H9" i="13"/>
  <c r="H73" i="14" s="1"/>
  <c r="D675" i="13"/>
  <c r="M12" i="13" s="1"/>
  <c r="M76" i="14" s="1"/>
  <c r="D676" i="13"/>
  <c r="M13" i="13" s="1"/>
  <c r="M77" i="14" s="1"/>
  <c r="M7" i="13"/>
  <c r="M71" i="14" s="1"/>
  <c r="D674" i="13"/>
  <c r="M11" i="13" s="1"/>
  <c r="M75" i="14" s="1"/>
  <c r="G7" i="13"/>
  <c r="G71" i="14" s="1"/>
  <c r="D135" i="13"/>
  <c r="D12" i="13" s="1"/>
  <c r="D76" i="14" s="1"/>
  <c r="D7" i="13"/>
  <c r="D71" i="14" s="1"/>
  <c r="D134" i="13"/>
  <c r="D11" i="13" s="1"/>
  <c r="D75" i="14" s="1"/>
  <c r="D257" i="13"/>
  <c r="F14" i="13" s="1"/>
  <c r="F78" i="14" s="1"/>
  <c r="F9" i="13"/>
  <c r="F73" i="14" s="1"/>
  <c r="D375" i="13"/>
  <c r="H12" i="13" s="1"/>
  <c r="H76" i="14" s="1"/>
  <c r="H7" i="13"/>
  <c r="H71" i="14" s="1"/>
  <c r="D374" i="13"/>
  <c r="H11" i="13" s="1"/>
  <c r="H75" i="14" s="1"/>
  <c r="D497" i="13"/>
  <c r="J14" i="13" s="1"/>
  <c r="J78" i="14" s="1"/>
  <c r="J9" i="13"/>
  <c r="J73" i="14" s="1"/>
  <c r="D615" i="13"/>
  <c r="L12" i="13" s="1"/>
  <c r="L76" i="14" s="1"/>
  <c r="L7" i="13"/>
  <c r="L71" i="14" s="1"/>
  <c r="D614" i="13"/>
  <c r="L11" i="13" s="1"/>
  <c r="L75" i="14" s="1"/>
  <c r="C20" i="15"/>
  <c r="D75" i="13"/>
  <c r="D74" i="13"/>
  <c r="D315" i="13"/>
  <c r="G12" i="13" s="1"/>
  <c r="G76" i="14" s="1"/>
  <c r="D314" i="13"/>
  <c r="G11" i="13" s="1"/>
  <c r="G75" i="14" s="1"/>
  <c r="D555" i="13"/>
  <c r="K12" i="13" s="1"/>
  <c r="K76" i="14" s="1"/>
  <c r="D554" i="13"/>
  <c r="K11" i="13" s="1"/>
  <c r="K75" i="14" s="1"/>
  <c r="D136" i="15"/>
  <c r="D13" i="15" s="1"/>
  <c r="D143" i="8" l="1"/>
  <c r="D20" i="8" s="1"/>
  <c r="D21" i="14" s="1"/>
  <c r="D79" i="13"/>
  <c r="C11" i="13"/>
  <c r="C75" i="14" s="1"/>
  <c r="D374" i="12"/>
  <c r="H11" i="12" s="1"/>
  <c r="H54" i="14" s="1"/>
  <c r="D375" i="12"/>
  <c r="H12" i="12" s="1"/>
  <c r="H55" i="14" s="1"/>
  <c r="D376" i="12"/>
  <c r="H13" i="12" s="1"/>
  <c r="H56" i="14" s="1"/>
  <c r="H7" i="12"/>
  <c r="H50" i="14" s="1"/>
  <c r="D254" i="12"/>
  <c r="F11" i="12" s="1"/>
  <c r="F54" i="14" s="1"/>
  <c r="D255" i="12"/>
  <c r="F12" i="12" s="1"/>
  <c r="F55" i="14" s="1"/>
  <c r="F7" i="12"/>
  <c r="F50" i="14" s="1"/>
  <c r="D256" i="12"/>
  <c r="F13" i="12" s="1"/>
  <c r="F56" i="14" s="1"/>
  <c r="D134" i="12"/>
  <c r="D11" i="12" s="1"/>
  <c r="D54" i="14" s="1"/>
  <c r="D135" i="12"/>
  <c r="D12" i="12" s="1"/>
  <c r="D55" i="14" s="1"/>
  <c r="D136" i="12"/>
  <c r="D13" i="12" s="1"/>
  <c r="D56" i="14" s="1"/>
  <c r="D7" i="12"/>
  <c r="D50" i="14" s="1"/>
  <c r="D674" i="8"/>
  <c r="M11" i="8" s="1"/>
  <c r="M12" i="14" s="1"/>
  <c r="D676" i="8"/>
  <c r="M13" i="8" s="1"/>
  <c r="M14" i="14" s="1"/>
  <c r="M7" i="8"/>
  <c r="M8" i="14" s="1"/>
  <c r="D675" i="8"/>
  <c r="M12" i="8" s="1"/>
  <c r="M13" i="14" s="1"/>
  <c r="D194" i="8"/>
  <c r="E11" i="8" s="1"/>
  <c r="E12" i="14" s="1"/>
  <c r="D196" i="8"/>
  <c r="E13" i="8" s="1"/>
  <c r="E14" i="14" s="1"/>
  <c r="E7" i="8"/>
  <c r="E8" i="14" s="1"/>
  <c r="D195" i="8"/>
  <c r="E12" i="8" s="1"/>
  <c r="E13" i="14" s="1"/>
  <c r="D194" i="11"/>
  <c r="E11" i="11" s="1"/>
  <c r="E33" i="14" s="1"/>
  <c r="D195" i="11"/>
  <c r="E12" i="11" s="1"/>
  <c r="E34" i="14" s="1"/>
  <c r="E7" i="11"/>
  <c r="E29" i="14" s="1"/>
  <c r="D196" i="11"/>
  <c r="E13" i="11" s="1"/>
  <c r="E35" i="14" s="1"/>
  <c r="D80" i="13"/>
  <c r="C12" i="13"/>
  <c r="C76" i="14" s="1"/>
  <c r="D434" i="12"/>
  <c r="I11" i="12" s="1"/>
  <c r="I54" i="14" s="1"/>
  <c r="D435" i="12"/>
  <c r="I12" i="12" s="1"/>
  <c r="I55" i="14" s="1"/>
  <c r="D436" i="12"/>
  <c r="I13" i="12" s="1"/>
  <c r="I56" i="14" s="1"/>
  <c r="I7" i="12"/>
  <c r="I50" i="14" s="1"/>
  <c r="D81" i="15"/>
  <c r="C13" i="15"/>
  <c r="D374" i="11"/>
  <c r="H11" i="11" s="1"/>
  <c r="H33" i="14" s="1"/>
  <c r="D375" i="11"/>
  <c r="H12" i="11" s="1"/>
  <c r="H34" i="14" s="1"/>
  <c r="H7" i="11"/>
  <c r="H29" i="14" s="1"/>
  <c r="D376" i="11"/>
  <c r="H13" i="11" s="1"/>
  <c r="H35" i="14" s="1"/>
  <c r="D614" i="8"/>
  <c r="L11" i="8" s="1"/>
  <c r="L12" i="14" s="1"/>
  <c r="D616" i="8"/>
  <c r="L13" i="8" s="1"/>
  <c r="L14" i="14" s="1"/>
  <c r="D615" i="8"/>
  <c r="L12" i="8" s="1"/>
  <c r="L13" i="14" s="1"/>
  <c r="L7" i="8"/>
  <c r="L8" i="14" s="1"/>
  <c r="D374" i="8"/>
  <c r="H11" i="8" s="1"/>
  <c r="H12" i="14" s="1"/>
  <c r="D376" i="8"/>
  <c r="H13" i="8" s="1"/>
  <c r="H14" i="14" s="1"/>
  <c r="D375" i="8"/>
  <c r="H12" i="8" s="1"/>
  <c r="H13" i="14" s="1"/>
  <c r="H7" i="8"/>
  <c r="H8" i="14" s="1"/>
  <c r="D134" i="8"/>
  <c r="D11" i="8" s="1"/>
  <c r="D12" i="14" s="1"/>
  <c r="D136" i="8"/>
  <c r="D13" i="8" s="1"/>
  <c r="D14" i="14" s="1"/>
  <c r="D135" i="8"/>
  <c r="D12" i="8" s="1"/>
  <c r="D13" i="14" s="1"/>
  <c r="D7" i="8"/>
  <c r="D8" i="14" s="1"/>
  <c r="D81" i="11"/>
  <c r="C13" i="11"/>
  <c r="C35" i="14" s="1"/>
  <c r="D143" i="12"/>
  <c r="C20" i="12"/>
  <c r="C63" i="14" s="1"/>
  <c r="O144" i="14" s="1"/>
  <c r="D254" i="11"/>
  <c r="F11" i="11" s="1"/>
  <c r="F33" i="14" s="1"/>
  <c r="D255" i="11"/>
  <c r="F12" i="11" s="1"/>
  <c r="F34" i="14" s="1"/>
  <c r="F7" i="11"/>
  <c r="F29" i="14" s="1"/>
  <c r="D256" i="11"/>
  <c r="F13" i="11" s="1"/>
  <c r="F35" i="14" s="1"/>
  <c r="C15" i="11"/>
  <c r="C37" i="14" s="1"/>
  <c r="D83" i="11"/>
  <c r="D142" i="8"/>
  <c r="D81" i="8"/>
  <c r="C13" i="8"/>
  <c r="C14" i="14" s="1"/>
  <c r="D143" i="13"/>
  <c r="D314" i="12"/>
  <c r="G11" i="12" s="1"/>
  <c r="G54" i="14" s="1"/>
  <c r="D315" i="12"/>
  <c r="G12" i="12" s="1"/>
  <c r="G55" i="14" s="1"/>
  <c r="D316" i="12"/>
  <c r="G13" i="12" s="1"/>
  <c r="G56" i="14" s="1"/>
  <c r="G7" i="12"/>
  <c r="G50" i="14" s="1"/>
  <c r="D194" i="12"/>
  <c r="E11" i="12" s="1"/>
  <c r="E54" i="14" s="1"/>
  <c r="D195" i="12"/>
  <c r="E12" i="12" s="1"/>
  <c r="E55" i="14" s="1"/>
  <c r="D196" i="12"/>
  <c r="E13" i="12" s="1"/>
  <c r="E56" i="14" s="1"/>
  <c r="E7" i="12"/>
  <c r="E50" i="14" s="1"/>
  <c r="D80" i="12"/>
  <c r="C17" i="12" s="1"/>
  <c r="C60" i="14" s="1"/>
  <c r="O141" i="14" s="1"/>
  <c r="C12" i="12"/>
  <c r="C55" i="14" s="1"/>
  <c r="D80" i="15"/>
  <c r="C12" i="15"/>
  <c r="D134" i="11"/>
  <c r="D11" i="11" s="1"/>
  <c r="D33" i="14" s="1"/>
  <c r="D135" i="11"/>
  <c r="D12" i="11" s="1"/>
  <c r="D34" i="14" s="1"/>
  <c r="D136" i="11"/>
  <c r="D13" i="11" s="1"/>
  <c r="D35" i="14" s="1"/>
  <c r="D7" i="11"/>
  <c r="D29" i="14" s="1"/>
  <c r="D554" i="8"/>
  <c r="K11" i="8" s="1"/>
  <c r="K12" i="14" s="1"/>
  <c r="K7" i="8"/>
  <c r="K8" i="14" s="1"/>
  <c r="D556" i="8"/>
  <c r="K13" i="8" s="1"/>
  <c r="K14" i="14" s="1"/>
  <c r="D555" i="8"/>
  <c r="K12" i="8" s="1"/>
  <c r="K13" i="14" s="1"/>
  <c r="D314" i="8"/>
  <c r="G11" i="8" s="1"/>
  <c r="G12" i="14" s="1"/>
  <c r="G7" i="8"/>
  <c r="G8" i="14" s="1"/>
  <c r="D316" i="8"/>
  <c r="G13" i="8" s="1"/>
  <c r="G14" i="14" s="1"/>
  <c r="D315" i="8"/>
  <c r="G12" i="8" s="1"/>
  <c r="G13" i="14" s="1"/>
  <c r="C12" i="11"/>
  <c r="C34" i="14" s="1"/>
  <c r="D80" i="11"/>
  <c r="C17" i="11" s="1"/>
  <c r="C39" i="14" s="1"/>
  <c r="D141" i="14" s="1"/>
  <c r="D203" i="8"/>
  <c r="D79" i="15"/>
  <c r="C11" i="15"/>
  <c r="D434" i="8"/>
  <c r="I11" i="8" s="1"/>
  <c r="I12" i="14" s="1"/>
  <c r="D436" i="8"/>
  <c r="I13" i="8" s="1"/>
  <c r="I14" i="14" s="1"/>
  <c r="I7" i="8"/>
  <c r="I8" i="14" s="1"/>
  <c r="D435" i="8"/>
  <c r="I12" i="8" s="1"/>
  <c r="I13" i="14" s="1"/>
  <c r="C11" i="11"/>
  <c r="C33" i="14" s="1"/>
  <c r="D79" i="11"/>
  <c r="C12" i="8"/>
  <c r="C13" i="14" s="1"/>
  <c r="D80" i="8"/>
  <c r="C17" i="8" s="1"/>
  <c r="C18" i="14" s="1"/>
  <c r="D261" i="13"/>
  <c r="D202" i="12"/>
  <c r="C11" i="12"/>
  <c r="C54" i="14" s="1"/>
  <c r="D79" i="12"/>
  <c r="D81" i="12"/>
  <c r="C13" i="12"/>
  <c r="C56" i="14" s="1"/>
  <c r="C14" i="13"/>
  <c r="C78" i="14" s="1"/>
  <c r="D82" i="13"/>
  <c r="D495" i="11"/>
  <c r="J12" i="11" s="1"/>
  <c r="J34" i="14" s="1"/>
  <c r="D496" i="11"/>
  <c r="J13" i="11" s="1"/>
  <c r="J35" i="14" s="1"/>
  <c r="D494" i="11"/>
  <c r="J11" i="11" s="1"/>
  <c r="J33" i="14" s="1"/>
  <c r="J7" i="11"/>
  <c r="J29" i="14" s="1"/>
  <c r="D142" i="11"/>
  <c r="D494" i="8"/>
  <c r="J11" i="8" s="1"/>
  <c r="J12" i="14" s="1"/>
  <c r="J7" i="8"/>
  <c r="J8" i="14" s="1"/>
  <c r="D496" i="8"/>
  <c r="J13" i="8" s="1"/>
  <c r="J14" i="14" s="1"/>
  <c r="D495" i="8"/>
  <c r="J12" i="8" s="1"/>
  <c r="J13" i="14" s="1"/>
  <c r="D254" i="8"/>
  <c r="F11" i="8" s="1"/>
  <c r="F12" i="14" s="1"/>
  <c r="F7" i="8"/>
  <c r="F8" i="14" s="1"/>
  <c r="D256" i="8"/>
  <c r="F13" i="8" s="1"/>
  <c r="F14" i="14" s="1"/>
  <c r="D255" i="8"/>
  <c r="F12" i="8" s="1"/>
  <c r="F13" i="14" s="1"/>
  <c r="D314" i="11"/>
  <c r="G11" i="11" s="1"/>
  <c r="G33" i="14" s="1"/>
  <c r="G7" i="11"/>
  <c r="G29" i="14" s="1"/>
  <c r="D315" i="11"/>
  <c r="G12" i="11" s="1"/>
  <c r="G34" i="14" s="1"/>
  <c r="D316" i="11"/>
  <c r="G13" i="11" s="1"/>
  <c r="G35" i="14" s="1"/>
  <c r="D675" i="11"/>
  <c r="M12" i="11" s="1"/>
  <c r="M34" i="14" s="1"/>
  <c r="D676" i="11"/>
  <c r="M13" i="11" s="1"/>
  <c r="M35" i="14" s="1"/>
  <c r="D674" i="11"/>
  <c r="M11" i="11" s="1"/>
  <c r="M33" i="14" s="1"/>
  <c r="M7" i="11"/>
  <c r="M29" i="14" s="1"/>
  <c r="C11" i="8"/>
  <c r="C12" i="14" s="1"/>
  <c r="D79" i="8"/>
  <c r="F18" i="13" l="1"/>
  <c r="F82" i="14" s="1"/>
  <c r="AC142" i="14" s="1"/>
  <c r="D321" i="13"/>
  <c r="E20" i="8"/>
  <c r="E21" i="14" s="1"/>
  <c r="D263" i="8"/>
  <c r="D20" i="13"/>
  <c r="D84" i="14" s="1"/>
  <c r="AA144" i="14" s="1"/>
  <c r="D203" i="13"/>
  <c r="C18" i="15"/>
  <c r="D141" i="15"/>
  <c r="D18" i="15" s="1"/>
  <c r="C16" i="8"/>
  <c r="C17" i="14" s="1"/>
  <c r="D139" i="8"/>
  <c r="D142" i="13"/>
  <c r="C19" i="13"/>
  <c r="C83" i="14" s="1"/>
  <c r="Z143" i="14" s="1"/>
  <c r="C16" i="12"/>
  <c r="C59" i="14" s="1"/>
  <c r="O140" i="14" s="1"/>
  <c r="D139" i="12"/>
  <c r="D140" i="11"/>
  <c r="C18" i="8"/>
  <c r="C19" i="14" s="1"/>
  <c r="D141" i="8"/>
  <c r="C18" i="11"/>
  <c r="C40" i="14" s="1"/>
  <c r="D142" i="14" s="1"/>
  <c r="D141" i="11"/>
  <c r="D140" i="8"/>
  <c r="D140" i="12"/>
  <c r="D141" i="12"/>
  <c r="C18" i="12"/>
  <c r="C61" i="14" s="1"/>
  <c r="O142" i="14" s="1"/>
  <c r="C20" i="11"/>
  <c r="C42" i="14" s="1"/>
  <c r="D144" i="14" s="1"/>
  <c r="D143" i="11"/>
  <c r="D20" i="12"/>
  <c r="D63" i="14" s="1"/>
  <c r="P144" i="14" s="1"/>
  <c r="D203" i="12"/>
  <c r="D19" i="11"/>
  <c r="D41" i="14" s="1"/>
  <c r="E143" i="14" s="1"/>
  <c r="D202" i="11"/>
  <c r="E19" i="12"/>
  <c r="E62" i="14" s="1"/>
  <c r="Q143" i="14" s="1"/>
  <c r="D262" i="12"/>
  <c r="C16" i="11"/>
  <c r="C38" i="14" s="1"/>
  <c r="D140" i="14" s="1"/>
  <c r="D139" i="11"/>
  <c r="D139" i="15"/>
  <c r="D16" i="15" s="1"/>
  <c r="C16" i="15"/>
  <c r="C17" i="15"/>
  <c r="D140" i="15"/>
  <c r="D17" i="15" s="1"/>
  <c r="D19" i="8"/>
  <c r="D20" i="14" s="1"/>
  <c r="D202" i="8"/>
  <c r="C17" i="13"/>
  <c r="C81" i="14" s="1"/>
  <c r="Z141" i="14" s="1"/>
  <c r="D140" i="13"/>
  <c r="C16" i="13"/>
  <c r="C80" i="14" s="1"/>
  <c r="Z140" i="14" s="1"/>
  <c r="D139" i="13"/>
  <c r="D17" i="8" l="1"/>
  <c r="D18" i="14" s="1"/>
  <c r="D200" i="8"/>
  <c r="F20" i="8"/>
  <c r="F21" i="14" s="1"/>
  <c r="D323" i="8"/>
  <c r="E19" i="8"/>
  <c r="E20" i="14" s="1"/>
  <c r="D262" i="8"/>
  <c r="E20" i="12"/>
  <c r="E63" i="14" s="1"/>
  <c r="Q144" i="14" s="1"/>
  <c r="D263" i="12"/>
  <c r="D201" i="11"/>
  <c r="D18" i="11"/>
  <c r="D40" i="14" s="1"/>
  <c r="E142" i="14" s="1"/>
  <c r="D17" i="11"/>
  <c r="D39" i="14" s="1"/>
  <c r="E141" i="14" s="1"/>
  <c r="D200" i="11"/>
  <c r="D19" i="13"/>
  <c r="D83" i="14" s="1"/>
  <c r="AA143" i="14" s="1"/>
  <c r="D202" i="13"/>
  <c r="D201" i="12"/>
  <c r="D18" i="12"/>
  <c r="D61" i="14" s="1"/>
  <c r="P142" i="14" s="1"/>
  <c r="D16" i="12"/>
  <c r="D59" i="14" s="1"/>
  <c r="P140" i="14" s="1"/>
  <c r="D199" i="12"/>
  <c r="D16" i="8"/>
  <c r="D17" i="14" s="1"/>
  <c r="D199" i="8"/>
  <c r="E20" i="13"/>
  <c r="E84" i="14" s="1"/>
  <c r="AB144" i="14" s="1"/>
  <c r="D263" i="13"/>
  <c r="G18" i="13"/>
  <c r="G82" i="14" s="1"/>
  <c r="AD142" i="14" s="1"/>
  <c r="D381" i="13"/>
  <c r="D16" i="13"/>
  <c r="D80" i="14" s="1"/>
  <c r="AA140" i="14" s="1"/>
  <c r="D199" i="13"/>
  <c r="F19" i="12"/>
  <c r="F62" i="14" s="1"/>
  <c r="R143" i="14" s="1"/>
  <c r="D322" i="12"/>
  <c r="D17" i="13"/>
  <c r="D81" i="14" s="1"/>
  <c r="AA141" i="14" s="1"/>
  <c r="D200" i="13"/>
  <c r="D16" i="11"/>
  <c r="D38" i="14" s="1"/>
  <c r="E140" i="14" s="1"/>
  <c r="D199" i="11"/>
  <c r="E19" i="11"/>
  <c r="E41" i="14" s="1"/>
  <c r="F143" i="14" s="1"/>
  <c r="D262" i="11"/>
  <c r="D20" i="11"/>
  <c r="D42" i="14" s="1"/>
  <c r="E144" i="14" s="1"/>
  <c r="D203" i="11"/>
  <c r="D17" i="12"/>
  <c r="D60" i="14" s="1"/>
  <c r="P141" i="14" s="1"/>
  <c r="D200" i="12"/>
  <c r="D18" i="8"/>
  <c r="D19" i="14" s="1"/>
  <c r="D201" i="8"/>
  <c r="E17" i="12" l="1"/>
  <c r="E60" i="14" s="1"/>
  <c r="Q141" i="14" s="1"/>
  <c r="D260" i="12"/>
  <c r="E17" i="13"/>
  <c r="E81" i="14" s="1"/>
  <c r="AB141" i="14" s="1"/>
  <c r="D260" i="13"/>
  <c r="E18" i="8"/>
  <c r="E19" i="14" s="1"/>
  <c r="D261" i="8"/>
  <c r="E20" i="11"/>
  <c r="E42" i="14" s="1"/>
  <c r="F144" i="14" s="1"/>
  <c r="D263" i="11"/>
  <c r="E16" i="11"/>
  <c r="E38" i="14" s="1"/>
  <c r="F140" i="14" s="1"/>
  <c r="D259" i="11"/>
  <c r="G19" i="12"/>
  <c r="G62" i="14" s="1"/>
  <c r="S143" i="14" s="1"/>
  <c r="D382" i="12"/>
  <c r="H18" i="13"/>
  <c r="H82" i="14" s="1"/>
  <c r="AE142" i="14" s="1"/>
  <c r="D441" i="13"/>
  <c r="E16" i="8"/>
  <c r="E17" i="14" s="1"/>
  <c r="D259" i="8"/>
  <c r="E17" i="11"/>
  <c r="E39" i="14" s="1"/>
  <c r="F141" i="14" s="1"/>
  <c r="D260" i="11"/>
  <c r="F20" i="12"/>
  <c r="F63" i="14" s="1"/>
  <c r="R144" i="14" s="1"/>
  <c r="D323" i="12"/>
  <c r="G20" i="8"/>
  <c r="G21" i="14" s="1"/>
  <c r="D383" i="8"/>
  <c r="E18" i="12"/>
  <c r="E61" i="14" s="1"/>
  <c r="Q142" i="14" s="1"/>
  <c r="D261" i="12"/>
  <c r="F19" i="11"/>
  <c r="F41" i="14" s="1"/>
  <c r="G143" i="14" s="1"/>
  <c r="D322" i="11"/>
  <c r="E16" i="13"/>
  <c r="E80" i="14" s="1"/>
  <c r="AB140" i="14" s="1"/>
  <c r="D259" i="13"/>
  <c r="F20" i="13"/>
  <c r="F84" i="14" s="1"/>
  <c r="AC144" i="14" s="1"/>
  <c r="D323" i="13"/>
  <c r="D259" i="12"/>
  <c r="E16" i="12"/>
  <c r="E59" i="14" s="1"/>
  <c r="Q140" i="14" s="1"/>
  <c r="E19" i="13"/>
  <c r="E83" i="14" s="1"/>
  <c r="AB143" i="14" s="1"/>
  <c r="D262" i="13"/>
  <c r="F19" i="8"/>
  <c r="F20" i="14" s="1"/>
  <c r="D322" i="8"/>
  <c r="E17" i="8"/>
  <c r="E18" i="14" s="1"/>
  <c r="D260" i="8"/>
  <c r="E18" i="11"/>
  <c r="E40" i="14" s="1"/>
  <c r="F142" i="14" s="1"/>
  <c r="D261" i="11"/>
  <c r="F18" i="11" l="1"/>
  <c r="F40" i="14" s="1"/>
  <c r="G142" i="14" s="1"/>
  <c r="D321" i="11"/>
  <c r="G19" i="8"/>
  <c r="G20" i="14" s="1"/>
  <c r="D382" i="8"/>
  <c r="F16" i="13"/>
  <c r="F80" i="14" s="1"/>
  <c r="AC140" i="14" s="1"/>
  <c r="D319" i="13"/>
  <c r="F18" i="12"/>
  <c r="F61" i="14" s="1"/>
  <c r="R142" i="14" s="1"/>
  <c r="D321" i="12"/>
  <c r="D383" i="12"/>
  <c r="G20" i="12"/>
  <c r="G63" i="14" s="1"/>
  <c r="S144" i="14" s="1"/>
  <c r="F16" i="8"/>
  <c r="F17" i="14" s="1"/>
  <c r="D319" i="8"/>
  <c r="D442" i="12"/>
  <c r="H19" i="12"/>
  <c r="H62" i="14" s="1"/>
  <c r="T143" i="14" s="1"/>
  <c r="F20" i="11"/>
  <c r="F42" i="14" s="1"/>
  <c r="G144" i="14" s="1"/>
  <c r="D323" i="11"/>
  <c r="F17" i="13"/>
  <c r="F81" i="14" s="1"/>
  <c r="AC141" i="14" s="1"/>
  <c r="D320" i="13"/>
  <c r="D319" i="12"/>
  <c r="F16" i="12"/>
  <c r="F59" i="14" s="1"/>
  <c r="R140" i="14" s="1"/>
  <c r="F17" i="8"/>
  <c r="F18" i="14" s="1"/>
  <c r="D320" i="8"/>
  <c r="F19" i="13"/>
  <c r="F83" i="14" s="1"/>
  <c r="AC143" i="14" s="1"/>
  <c r="D322" i="13"/>
  <c r="G20" i="13"/>
  <c r="G84" i="14" s="1"/>
  <c r="AD144" i="14" s="1"/>
  <c r="D383" i="13"/>
  <c r="G19" i="11"/>
  <c r="G41" i="14" s="1"/>
  <c r="H143" i="14" s="1"/>
  <c r="D382" i="11"/>
  <c r="H20" i="8"/>
  <c r="H21" i="14" s="1"/>
  <c r="D443" i="8"/>
  <c r="F17" i="11"/>
  <c r="F39" i="14" s="1"/>
  <c r="G141" i="14" s="1"/>
  <c r="D320" i="11"/>
  <c r="I18" i="13"/>
  <c r="I82" i="14" s="1"/>
  <c r="AF142" i="14" s="1"/>
  <c r="D501" i="13"/>
  <c r="F16" i="11"/>
  <c r="F38" i="14" s="1"/>
  <c r="G140" i="14" s="1"/>
  <c r="D319" i="11"/>
  <c r="F18" i="8"/>
  <c r="F19" i="14" s="1"/>
  <c r="D321" i="8"/>
  <c r="F17" i="12"/>
  <c r="F60" i="14" s="1"/>
  <c r="R141" i="14" s="1"/>
  <c r="D320" i="12"/>
  <c r="D502" i="12" l="1"/>
  <c r="I19" i="12"/>
  <c r="I62" i="14" s="1"/>
  <c r="U143" i="14" s="1"/>
  <c r="H20" i="12"/>
  <c r="H63" i="14" s="1"/>
  <c r="T144" i="14" s="1"/>
  <c r="D443" i="12"/>
  <c r="G17" i="12"/>
  <c r="G60" i="14" s="1"/>
  <c r="S141" i="14" s="1"/>
  <c r="D380" i="12"/>
  <c r="G16" i="11"/>
  <c r="G38" i="14" s="1"/>
  <c r="H140" i="14" s="1"/>
  <c r="D379" i="11"/>
  <c r="G17" i="11"/>
  <c r="G39" i="14" s="1"/>
  <c r="H141" i="14" s="1"/>
  <c r="D380" i="11"/>
  <c r="H19" i="11"/>
  <c r="H41" i="14" s="1"/>
  <c r="I143" i="14" s="1"/>
  <c r="D442" i="11"/>
  <c r="D382" i="13"/>
  <c r="G19" i="13"/>
  <c r="G83" i="14" s="1"/>
  <c r="AD143" i="14" s="1"/>
  <c r="G20" i="11"/>
  <c r="G42" i="14" s="1"/>
  <c r="H144" i="14" s="1"/>
  <c r="D383" i="11"/>
  <c r="G16" i="8"/>
  <c r="G17" i="14" s="1"/>
  <c r="D379" i="8"/>
  <c r="D381" i="12"/>
  <c r="G18" i="12"/>
  <c r="G61" i="14" s="1"/>
  <c r="S142" i="14" s="1"/>
  <c r="H19" i="8"/>
  <c r="H20" i="14" s="1"/>
  <c r="D442" i="8"/>
  <c r="G16" i="12"/>
  <c r="G59" i="14" s="1"/>
  <c r="S140" i="14" s="1"/>
  <c r="D379" i="12"/>
  <c r="G18" i="8"/>
  <c r="G19" i="14" s="1"/>
  <c r="D381" i="8"/>
  <c r="J18" i="13"/>
  <c r="J82" i="14" s="1"/>
  <c r="AG142" i="14" s="1"/>
  <c r="D561" i="13"/>
  <c r="I20" i="8"/>
  <c r="I21" i="14" s="1"/>
  <c r="D503" i="8"/>
  <c r="H20" i="13"/>
  <c r="H84" i="14" s="1"/>
  <c r="AE144" i="14" s="1"/>
  <c r="D443" i="13"/>
  <c r="G17" i="8"/>
  <c r="G18" i="14" s="1"/>
  <c r="D380" i="8"/>
  <c r="D380" i="13"/>
  <c r="G17" i="13"/>
  <c r="G81" i="14" s="1"/>
  <c r="AD141" i="14" s="1"/>
  <c r="G16" i="13"/>
  <c r="G80" i="14" s="1"/>
  <c r="AD140" i="14" s="1"/>
  <c r="D379" i="13"/>
  <c r="G18" i="11"/>
  <c r="G40" i="14" s="1"/>
  <c r="H142" i="14" s="1"/>
  <c r="D381" i="11"/>
  <c r="H16" i="13" l="1"/>
  <c r="H80" i="14" s="1"/>
  <c r="AE140" i="14" s="1"/>
  <c r="D439" i="13"/>
  <c r="J20" i="8"/>
  <c r="J21" i="14" s="1"/>
  <c r="D563" i="8"/>
  <c r="H18" i="11"/>
  <c r="H40" i="14" s="1"/>
  <c r="I142" i="14" s="1"/>
  <c r="D441" i="11"/>
  <c r="I20" i="13"/>
  <c r="I84" i="14" s="1"/>
  <c r="AF144" i="14" s="1"/>
  <c r="D503" i="13"/>
  <c r="K18" i="13"/>
  <c r="K82" i="14" s="1"/>
  <c r="AH142" i="14" s="1"/>
  <c r="D621" i="13"/>
  <c r="H16" i="12"/>
  <c r="H59" i="14" s="1"/>
  <c r="T140" i="14" s="1"/>
  <c r="D439" i="12"/>
  <c r="H20" i="11"/>
  <c r="H42" i="14" s="1"/>
  <c r="I144" i="14" s="1"/>
  <c r="D443" i="11"/>
  <c r="I19" i="11"/>
  <c r="I41" i="14" s="1"/>
  <c r="J143" i="14" s="1"/>
  <c r="D502" i="11"/>
  <c r="H16" i="11"/>
  <c r="H38" i="14" s="1"/>
  <c r="I140" i="14" s="1"/>
  <c r="D439" i="11"/>
  <c r="D503" i="12"/>
  <c r="I20" i="12"/>
  <c r="I63" i="14" s="1"/>
  <c r="U144" i="14" s="1"/>
  <c r="H17" i="13"/>
  <c r="H81" i="14" s="1"/>
  <c r="AE141" i="14" s="1"/>
  <c r="D440" i="13"/>
  <c r="H18" i="12"/>
  <c r="H61" i="14" s="1"/>
  <c r="T142" i="14" s="1"/>
  <c r="D441" i="12"/>
  <c r="H17" i="8"/>
  <c r="H18" i="14" s="1"/>
  <c r="D440" i="8"/>
  <c r="H18" i="8"/>
  <c r="H19" i="14" s="1"/>
  <c r="D441" i="8"/>
  <c r="I19" i="8"/>
  <c r="I20" i="14" s="1"/>
  <c r="D502" i="8"/>
  <c r="H16" i="8"/>
  <c r="H17" i="14" s="1"/>
  <c r="D439" i="8"/>
  <c r="H17" i="11"/>
  <c r="H39" i="14" s="1"/>
  <c r="I141" i="14" s="1"/>
  <c r="D440" i="11"/>
  <c r="H17" i="12"/>
  <c r="H60" i="14" s="1"/>
  <c r="T141" i="14" s="1"/>
  <c r="D440" i="12"/>
  <c r="H19" i="13"/>
  <c r="H83" i="14" s="1"/>
  <c r="AE143" i="14" s="1"/>
  <c r="D442" i="13"/>
  <c r="J19" i="12"/>
  <c r="J62" i="14" s="1"/>
  <c r="V143" i="14" s="1"/>
  <c r="D562" i="12"/>
  <c r="D622" i="12" l="1"/>
  <c r="K19" i="12"/>
  <c r="K62" i="14" s="1"/>
  <c r="W143" i="14" s="1"/>
  <c r="I17" i="12"/>
  <c r="I60" i="14" s="1"/>
  <c r="U141" i="14" s="1"/>
  <c r="D500" i="12"/>
  <c r="I16" i="8"/>
  <c r="I17" i="14" s="1"/>
  <c r="D499" i="8"/>
  <c r="I18" i="8"/>
  <c r="I19" i="14" s="1"/>
  <c r="D501" i="8"/>
  <c r="I18" i="12"/>
  <c r="I61" i="14" s="1"/>
  <c r="U142" i="14" s="1"/>
  <c r="D501" i="12"/>
  <c r="D562" i="11"/>
  <c r="J19" i="11"/>
  <c r="J41" i="14" s="1"/>
  <c r="K143" i="14" s="1"/>
  <c r="D499" i="12"/>
  <c r="I16" i="12"/>
  <c r="I59" i="14" s="1"/>
  <c r="U140" i="14" s="1"/>
  <c r="J20" i="13"/>
  <c r="J84" i="14" s="1"/>
  <c r="AG144" i="14" s="1"/>
  <c r="D563" i="13"/>
  <c r="K20" i="8"/>
  <c r="K21" i="14" s="1"/>
  <c r="D623" i="8"/>
  <c r="D563" i="12"/>
  <c r="J20" i="12"/>
  <c r="J63" i="14" s="1"/>
  <c r="V144" i="14" s="1"/>
  <c r="D502" i="13"/>
  <c r="I19" i="13"/>
  <c r="I83" i="14" s="1"/>
  <c r="AF143" i="14" s="1"/>
  <c r="I17" i="11"/>
  <c r="I39" i="14" s="1"/>
  <c r="J141" i="14" s="1"/>
  <c r="D500" i="11"/>
  <c r="J19" i="8"/>
  <c r="J20" i="14" s="1"/>
  <c r="D562" i="8"/>
  <c r="I17" i="8"/>
  <c r="I18" i="14" s="1"/>
  <c r="D500" i="8"/>
  <c r="I17" i="13"/>
  <c r="I81" i="14" s="1"/>
  <c r="AF141" i="14" s="1"/>
  <c r="D500" i="13"/>
  <c r="I16" i="11"/>
  <c r="I38" i="14" s="1"/>
  <c r="J140" i="14" s="1"/>
  <c r="D499" i="11"/>
  <c r="I20" i="11"/>
  <c r="I42" i="14" s="1"/>
  <c r="J144" i="14" s="1"/>
  <c r="D503" i="11"/>
  <c r="L18" i="13"/>
  <c r="L82" i="14" s="1"/>
  <c r="AI142" i="14" s="1"/>
  <c r="D681" i="13"/>
  <c r="M18" i="13" s="1"/>
  <c r="M82" i="14" s="1"/>
  <c r="AJ142" i="14" s="1"/>
  <c r="I18" i="11"/>
  <c r="I40" i="14" s="1"/>
  <c r="J142" i="14" s="1"/>
  <c r="D501" i="11"/>
  <c r="I16" i="13"/>
  <c r="I80" i="14" s="1"/>
  <c r="AF140" i="14" s="1"/>
  <c r="D499" i="13"/>
  <c r="J16" i="13" l="1"/>
  <c r="J80" i="14" s="1"/>
  <c r="AG140" i="14" s="1"/>
  <c r="D559" i="13"/>
  <c r="J16" i="11"/>
  <c r="J38" i="14" s="1"/>
  <c r="K140" i="14" s="1"/>
  <c r="D559" i="11"/>
  <c r="J17" i="11"/>
  <c r="J39" i="14" s="1"/>
  <c r="K141" i="14" s="1"/>
  <c r="D560" i="11"/>
  <c r="K20" i="13"/>
  <c r="K84" i="14" s="1"/>
  <c r="AH144" i="14" s="1"/>
  <c r="D623" i="13"/>
  <c r="D560" i="12"/>
  <c r="J17" i="12"/>
  <c r="J60" i="14" s="1"/>
  <c r="V141" i="14" s="1"/>
  <c r="D623" i="12"/>
  <c r="K20" i="12"/>
  <c r="K63" i="14" s="1"/>
  <c r="W144" i="14" s="1"/>
  <c r="K19" i="11"/>
  <c r="K41" i="14" s="1"/>
  <c r="L143" i="14" s="1"/>
  <c r="D622" i="11"/>
  <c r="J18" i="11"/>
  <c r="J40" i="14" s="1"/>
  <c r="K142" i="14" s="1"/>
  <c r="D561" i="11"/>
  <c r="J20" i="11"/>
  <c r="J42" i="14" s="1"/>
  <c r="K144" i="14" s="1"/>
  <c r="D563" i="11"/>
  <c r="J17" i="13"/>
  <c r="J81" i="14" s="1"/>
  <c r="AG141" i="14" s="1"/>
  <c r="D560" i="13"/>
  <c r="K19" i="8"/>
  <c r="K20" i="14" s="1"/>
  <c r="D622" i="8"/>
  <c r="L20" i="8"/>
  <c r="L21" i="14" s="1"/>
  <c r="D683" i="8"/>
  <c r="M20" i="8" s="1"/>
  <c r="M21" i="14" s="1"/>
  <c r="J18" i="12"/>
  <c r="J61" i="14" s="1"/>
  <c r="V142" i="14" s="1"/>
  <c r="D561" i="12"/>
  <c r="J16" i="8"/>
  <c r="J17" i="14" s="1"/>
  <c r="D559" i="8"/>
  <c r="J17" i="8"/>
  <c r="J18" i="14" s="1"/>
  <c r="D560" i="8"/>
  <c r="J18" i="8"/>
  <c r="J19" i="14" s="1"/>
  <c r="D561" i="8"/>
  <c r="J19" i="13"/>
  <c r="J83" i="14" s="1"/>
  <c r="AG143" i="14" s="1"/>
  <c r="D562" i="13"/>
  <c r="D559" i="12"/>
  <c r="J16" i="12"/>
  <c r="J59" i="14" s="1"/>
  <c r="V140" i="14" s="1"/>
  <c r="D682" i="12"/>
  <c r="M19" i="12" s="1"/>
  <c r="M62" i="14" s="1"/>
  <c r="Y143" i="14" s="1"/>
  <c r="L19" i="12"/>
  <c r="L62" i="14" s="1"/>
  <c r="X143" i="14" s="1"/>
  <c r="K18" i="8" l="1"/>
  <c r="K19" i="14" s="1"/>
  <c r="D621" i="8"/>
  <c r="K18" i="11"/>
  <c r="K40" i="14" s="1"/>
  <c r="L142" i="14" s="1"/>
  <c r="D621" i="11"/>
  <c r="L20" i="13"/>
  <c r="L84" i="14" s="1"/>
  <c r="AI144" i="14" s="1"/>
  <c r="D683" i="13"/>
  <c r="M20" i="13" s="1"/>
  <c r="M84" i="14" s="1"/>
  <c r="AJ144" i="14" s="1"/>
  <c r="D619" i="12"/>
  <c r="K16" i="12"/>
  <c r="K59" i="14" s="1"/>
  <c r="W140" i="14" s="1"/>
  <c r="D622" i="13"/>
  <c r="K19" i="13"/>
  <c r="K83" i="14" s="1"/>
  <c r="AH143" i="14" s="1"/>
  <c r="K17" i="8"/>
  <c r="K18" i="14" s="1"/>
  <c r="D620" i="8"/>
  <c r="K18" i="12"/>
  <c r="K61" i="14" s="1"/>
  <c r="W142" i="14" s="1"/>
  <c r="D621" i="12"/>
  <c r="L19" i="8"/>
  <c r="L20" i="14" s="1"/>
  <c r="D682" i="8"/>
  <c r="M19" i="8" s="1"/>
  <c r="M20" i="14" s="1"/>
  <c r="K20" i="11"/>
  <c r="K42" i="14" s="1"/>
  <c r="L144" i="14" s="1"/>
  <c r="D623" i="11"/>
  <c r="L19" i="11"/>
  <c r="L41" i="14" s="1"/>
  <c r="M143" i="14" s="1"/>
  <c r="D682" i="11"/>
  <c r="M19" i="11" s="1"/>
  <c r="M41" i="14" s="1"/>
  <c r="N143" i="14" s="1"/>
  <c r="K17" i="11"/>
  <c r="K39" i="14" s="1"/>
  <c r="L141" i="14" s="1"/>
  <c r="D620" i="11"/>
  <c r="K16" i="13"/>
  <c r="K80" i="14" s="1"/>
  <c r="AH140" i="14" s="1"/>
  <c r="D619" i="13"/>
  <c r="K16" i="8"/>
  <c r="K17" i="14" s="1"/>
  <c r="D619" i="8"/>
  <c r="K17" i="13"/>
  <c r="K81" i="14" s="1"/>
  <c r="AH141" i="14" s="1"/>
  <c r="D620" i="13"/>
  <c r="K16" i="11"/>
  <c r="K38" i="14" s="1"/>
  <c r="L140" i="14" s="1"/>
  <c r="D619" i="11"/>
  <c r="D683" i="12"/>
  <c r="M20" i="12" s="1"/>
  <c r="M63" i="14" s="1"/>
  <c r="Y144" i="14" s="1"/>
  <c r="L20" i="12"/>
  <c r="L63" i="14" s="1"/>
  <c r="X144" i="14" s="1"/>
  <c r="K17" i="12"/>
  <c r="K60" i="14" s="1"/>
  <c r="W141" i="14" s="1"/>
  <c r="D620" i="12"/>
  <c r="L17" i="13" l="1"/>
  <c r="L81" i="14" s="1"/>
  <c r="AI141" i="14" s="1"/>
  <c r="D680" i="13"/>
  <c r="M17" i="13" s="1"/>
  <c r="M81" i="14" s="1"/>
  <c r="AJ141" i="14" s="1"/>
  <c r="L16" i="13"/>
  <c r="L80" i="14" s="1"/>
  <c r="AI140" i="14" s="1"/>
  <c r="D679" i="13"/>
  <c r="M16" i="13" s="1"/>
  <c r="M80" i="14" s="1"/>
  <c r="AJ140" i="14" s="1"/>
  <c r="L18" i="11"/>
  <c r="L40" i="14" s="1"/>
  <c r="M142" i="14" s="1"/>
  <c r="D681" i="11"/>
  <c r="M18" i="11" s="1"/>
  <c r="M40" i="14" s="1"/>
  <c r="N142" i="14" s="1"/>
  <c r="L17" i="12"/>
  <c r="L60" i="14" s="1"/>
  <c r="X141" i="14" s="1"/>
  <c r="D680" i="12"/>
  <c r="M17" i="12" s="1"/>
  <c r="M60" i="14" s="1"/>
  <c r="Y141" i="14" s="1"/>
  <c r="L16" i="11"/>
  <c r="L38" i="14" s="1"/>
  <c r="M140" i="14" s="1"/>
  <c r="D679" i="11"/>
  <c r="M16" i="11" s="1"/>
  <c r="M38" i="14" s="1"/>
  <c r="N140" i="14" s="1"/>
  <c r="L16" i="8"/>
  <c r="L17" i="14" s="1"/>
  <c r="D679" i="8"/>
  <c r="M16" i="8" s="1"/>
  <c r="M17" i="14" s="1"/>
  <c r="L17" i="11"/>
  <c r="L39" i="14" s="1"/>
  <c r="M141" i="14" s="1"/>
  <c r="D680" i="11"/>
  <c r="M17" i="11" s="1"/>
  <c r="M39" i="14" s="1"/>
  <c r="N141" i="14" s="1"/>
  <c r="L20" i="11"/>
  <c r="L42" i="14" s="1"/>
  <c r="M144" i="14" s="1"/>
  <c r="D683" i="11"/>
  <c r="M20" i="11" s="1"/>
  <c r="M42" i="14" s="1"/>
  <c r="N144" i="14" s="1"/>
  <c r="L18" i="12"/>
  <c r="L61" i="14" s="1"/>
  <c r="X142" i="14" s="1"/>
  <c r="D681" i="12"/>
  <c r="M18" i="12" s="1"/>
  <c r="M61" i="14" s="1"/>
  <c r="Y142" i="14" s="1"/>
  <c r="L18" i="8"/>
  <c r="L19" i="14" s="1"/>
  <c r="D681" i="8"/>
  <c r="M18" i="8" s="1"/>
  <c r="M19" i="14" s="1"/>
  <c r="L17" i="8"/>
  <c r="L18" i="14" s="1"/>
  <c r="D680" i="8"/>
  <c r="M17" i="8" s="1"/>
  <c r="M18" i="14" s="1"/>
  <c r="D679" i="12"/>
  <c r="M16" i="12" s="1"/>
  <c r="M59" i="14" s="1"/>
  <c r="Y140" i="14" s="1"/>
  <c r="L16" i="12"/>
  <c r="L59" i="14" s="1"/>
  <c r="X140" i="14" s="1"/>
  <c r="L19" i="13"/>
  <c r="L83" i="14" s="1"/>
  <c r="AI143" i="14" s="1"/>
  <c r="D682" i="13"/>
  <c r="M19" i="13" s="1"/>
  <c r="M83" i="14" s="1"/>
  <c r="AJ143" i="14" s="1"/>
</calcChain>
</file>

<file path=xl/sharedStrings.xml><?xml version="1.0" encoding="utf-8"?>
<sst xmlns="http://schemas.openxmlformats.org/spreadsheetml/2006/main" count="3236" uniqueCount="162">
  <si>
    <t>Mass Substrate (kg)</t>
  </si>
  <si>
    <t>Mass Reagents (kg)</t>
  </si>
  <si>
    <t>Mass Solvents (kg)</t>
  </si>
  <si>
    <t>Mass Aqueous (kg)</t>
  </si>
  <si>
    <t>Assay Batch Size</t>
  </si>
  <si>
    <t>Step Name/Number</t>
  </si>
  <si>
    <t>Step PMI</t>
  </si>
  <si>
    <t>Raw Materials</t>
  </si>
  <si>
    <t>Value</t>
  </si>
  <si>
    <t>Units</t>
  </si>
  <si>
    <t xml:space="preserve">Physical Charge </t>
  </si>
  <si>
    <t>Solvents</t>
  </si>
  <si>
    <t>Reagents</t>
  </si>
  <si>
    <t>Aqueous</t>
  </si>
  <si>
    <t xml:space="preserve">Cumulative PMI </t>
  </si>
  <si>
    <t>kg</t>
  </si>
  <si>
    <t>R2</t>
  </si>
  <si>
    <t>S2</t>
  </si>
  <si>
    <t>W2</t>
  </si>
  <si>
    <t>Step PMI Substrate, Reagents, Solvents</t>
  </si>
  <si>
    <t>Step PMI Substrates and Reagents</t>
  </si>
  <si>
    <t>Step PMI Solvents</t>
  </si>
  <si>
    <t>Step PMI Water</t>
  </si>
  <si>
    <t>Cumulative PMI Substrate, Reagents, Solvents</t>
  </si>
  <si>
    <t>Cumulative PMI Substrates and Reagents</t>
  </si>
  <si>
    <t>Cumulative PMI Solvents</t>
  </si>
  <si>
    <t>Cumulative PMI Water</t>
  </si>
  <si>
    <t xml:space="preserve">Assay Kg product </t>
  </si>
  <si>
    <t>Assay Kg product</t>
  </si>
  <si>
    <t>Main Substrate (Enter only 1 substrate)</t>
  </si>
  <si>
    <t xml:space="preserve">Fragment Substrates </t>
  </si>
  <si>
    <t>Fragment 3 - PMI Summary Table</t>
  </si>
  <si>
    <t>Fragment 2 - PMI Summary Table</t>
  </si>
  <si>
    <t>Fragment 1 - PMI Summary Table</t>
  </si>
  <si>
    <t>Drop Down List</t>
  </si>
  <si>
    <t>Fragment 1 - Step 1</t>
  </si>
  <si>
    <t>None</t>
  </si>
  <si>
    <t>Fragment 1 - Step 2</t>
  </si>
  <si>
    <t>Fragment 1 - Step 3</t>
  </si>
  <si>
    <t>Fragment 1 - Step 4</t>
  </si>
  <si>
    <t>Fragment 1 - Step 5</t>
  </si>
  <si>
    <t>Fragment 1 - Step 6</t>
  </si>
  <si>
    <t>Fragment 1 - Step 7</t>
  </si>
  <si>
    <t>Fragment 1 - Step 8</t>
  </si>
  <si>
    <t>Fragment 1 - Step 9</t>
  </si>
  <si>
    <t>Fragment 1 - Step 10</t>
  </si>
  <si>
    <t>Fragment 1 - Step 11</t>
  </si>
  <si>
    <t>Fragment 2 - Step 1</t>
  </si>
  <si>
    <t>Fragment 3 - Step 2</t>
  </si>
  <si>
    <t>Fragment 2 - Step 2</t>
  </si>
  <si>
    <t>Fragment 2 - Step 3</t>
  </si>
  <si>
    <t>Fragment 2 - Step 4</t>
  </si>
  <si>
    <t>Fragment 2 - Step 5</t>
  </si>
  <si>
    <t>Fragment 2 - Step 6</t>
  </si>
  <si>
    <t>Fragment 2 - Step 7</t>
  </si>
  <si>
    <t>Fragment 2 - Step 8</t>
  </si>
  <si>
    <t>Fragment 2 - Step 9</t>
  </si>
  <si>
    <t>Fragment 2 - Step 10</t>
  </si>
  <si>
    <t>Fragment 2 - Step 11</t>
  </si>
  <si>
    <t>Fragment 3 - Step 1</t>
  </si>
  <si>
    <t>Fragment 3 - Step 3</t>
  </si>
  <si>
    <t>Fragment 3 - Step 4</t>
  </si>
  <si>
    <t>Fragment 3 - Step 5</t>
  </si>
  <si>
    <t>Fragment 3 - Step 6</t>
  </si>
  <si>
    <t>Fragment 3 - Step 7</t>
  </si>
  <si>
    <t>Fragment 3 - Step 8</t>
  </si>
  <si>
    <t>Fragment 3 - Step 9</t>
  </si>
  <si>
    <t>Fragment 3 - Step 10</t>
  </si>
  <si>
    <t>Fragment 3 - Step 11</t>
  </si>
  <si>
    <t>A</t>
  </si>
  <si>
    <t>Fragment Substrates (fill top down)</t>
  </si>
  <si>
    <t>Assay Batch Size (input pure)</t>
  </si>
  <si>
    <t>Assay Kg product (output pure)</t>
  </si>
  <si>
    <t>Main Substrate (Enter only 1 substrate, prepopulated from assay batch size)</t>
  </si>
  <si>
    <t>R1</t>
  </si>
  <si>
    <t>S1</t>
  </si>
  <si>
    <t>W1</t>
  </si>
  <si>
    <t>B</t>
  </si>
  <si>
    <t>Final Product - PMI Summary Table</t>
  </si>
  <si>
    <t>Step 1 Input Table</t>
  </si>
  <si>
    <t>Step 2 Input Table</t>
  </si>
  <si>
    <t>Step 1 Metrics Table</t>
  </si>
  <si>
    <t>Step 2 Metrics Table</t>
  </si>
  <si>
    <t>Step 3 Input Table</t>
  </si>
  <si>
    <t>Step 3 Metrics Table</t>
  </si>
  <si>
    <t>Step 4 Input Table</t>
  </si>
  <si>
    <t>Step 4 Metrics Table</t>
  </si>
  <si>
    <t>Step 5 Input Table</t>
  </si>
  <si>
    <t>Step 5 Metrics Table</t>
  </si>
  <si>
    <t>Step 6 Input Table</t>
  </si>
  <si>
    <t>Step 6 Metrics Table</t>
  </si>
  <si>
    <t>Step 7 Input Table</t>
  </si>
  <si>
    <t>Step 7 Metrics Table</t>
  </si>
  <si>
    <t>Step 8 Input Table</t>
  </si>
  <si>
    <t>Step 8 Metrics Table</t>
  </si>
  <si>
    <t>Step 9 Input Table</t>
  </si>
  <si>
    <t>Step 9 Metrics Table</t>
  </si>
  <si>
    <t>Step 10 Input Table</t>
  </si>
  <si>
    <t>Step 10 Metrics Table</t>
  </si>
  <si>
    <t>Step 11 Input Table</t>
  </si>
  <si>
    <t>Step 11 Metrics Table</t>
  </si>
  <si>
    <t>Example - PMI Summary Table</t>
  </si>
  <si>
    <t>PMI Calculator</t>
  </si>
  <si>
    <t>Overview</t>
  </si>
  <si>
    <t>This workbook is divided into the following worksheets:</t>
  </si>
  <si>
    <t>Summary Table Worksheet:</t>
  </si>
  <si>
    <t>The entire Summary Table Worksheet self populates using data from other sheets.  There is never a need to enter any data on this worksheet and doing so may cause this worksheet to function incorrectly</t>
  </si>
  <si>
    <t>Final Product PMI Worksheet:</t>
  </si>
  <si>
    <t>All data needed to complete the PMI calculation for a linear synthesis (up to 11 steps) or for the main branch of convergent synthesis should be entered in this sheet</t>
  </si>
  <si>
    <t>The Final Product PMI Worksheet consists of the following sections:</t>
  </si>
  <si>
    <r>
      <rPr>
        <u/>
        <sz val="10"/>
        <rFont val="Arial"/>
        <family val="2"/>
      </rPr>
      <t>Final Product PMI Summary Table</t>
    </r>
    <r>
      <rPr>
        <sz val="10"/>
        <rFont val="Arial"/>
        <family val="2"/>
      </rPr>
      <t xml:space="preserve"> - This table displays the PMI results for the linear synthesis or main branch of a convergent synthesis culminating in the PMI results for the final product. </t>
    </r>
    <r>
      <rPr>
        <i/>
        <sz val="10"/>
        <rFont val="Arial"/>
        <family val="2"/>
      </rPr>
      <t xml:space="preserve"> This table self populates using data from tables below and no data should be entered in this section.  Doing so may cause this worksheet to function incorrectly</t>
    </r>
  </si>
  <si>
    <t>The step input tables are the only places within the PMI calculator where data should be entered.  Cells are color coded as follows:</t>
  </si>
  <si>
    <t>Enter data in green cells only</t>
  </si>
  <si>
    <t>Do not enter data in pink cell (they self populate)</t>
  </si>
  <si>
    <t>Use dropdown menu in turquoise cells</t>
  </si>
  <si>
    <t>White cells are for information only</t>
  </si>
  <si>
    <r>
      <t xml:space="preserve">Assay Batch Size (input pure) and Assay Kg product (output pure) - These fields are required for the calculation. </t>
    </r>
    <r>
      <rPr>
        <i/>
        <sz val="10"/>
        <rFont val="Arial"/>
        <family val="2"/>
      </rPr>
      <t xml:space="preserve"> Enter data in green cells. </t>
    </r>
  </si>
  <si>
    <r>
      <t xml:space="preserve">Main Substrate - This field self populates using data from Assay Batch Size.  </t>
    </r>
    <r>
      <rPr>
        <i/>
        <sz val="10"/>
        <rFont val="Arial"/>
        <family val="2"/>
      </rPr>
      <t>Do not overwrite pink cell.  Doing so may cause this worksheet to function incorrectly</t>
    </r>
  </si>
  <si>
    <t>Step results are found in yellow cells</t>
  </si>
  <si>
    <t>Cummulative results are found in orange cells</t>
  </si>
  <si>
    <t>Fragment 1-3 Worksheets:</t>
  </si>
  <si>
    <t>These worksheets display PMI results for additional braches (or fragments) of a convergent synthetic route.  They function identically to the Final Product PMI Worksheet</t>
  </si>
  <si>
    <t>Basic Example</t>
  </si>
  <si>
    <t xml:space="preserve">This worksheet shows an example PMI calculation for a simple 2 step synthesis.  </t>
  </si>
  <si>
    <t>Special Situations</t>
  </si>
  <si>
    <t>The PMI calculator is a tool able to automatically calculate the Process Mass Intensity (PMI) for a given single or multi-step chemical process.  This tool is able to accommodate both linear and convergent synthetic routes</t>
  </si>
  <si>
    <t xml:space="preserve">This worksheet displays PMI results for the overall synthetic route (final product PMI) and PMI results for each branch of a convergent synthesis (Fragments 1-3 PMI).  The PMI for each individual step and the cumulative PMI (from step 1 to each step in the synthesis) is reported </t>
  </si>
  <si>
    <t xml:space="preserve">This worksheet displays the PMI results for the overall synthetic route (final product PMI) and should be used for both linear and convergent synthesis.  The PMI for each individual step and the cumulative PMI (from step 1 to each step in the synthesis) is reported </t>
  </si>
  <si>
    <r>
      <rPr>
        <u/>
        <sz val="10"/>
        <rFont val="Arial"/>
        <family val="2"/>
      </rPr>
      <t>Step 1-11 Input Tables</t>
    </r>
    <r>
      <rPr>
        <sz val="10"/>
        <rFont val="Arial"/>
        <family val="2"/>
      </rPr>
      <t xml:space="preserve"> - These 11 identical tables are used to enter the data required for the PMI calculations.  Each table should be filled out in the order the step appears in a synthesis.  Data for the first step should be input in table 1 and each subsequent step should be entered in the following tables culminating with the final step in the last table used (does not need to be table 11)</t>
    </r>
  </si>
  <si>
    <r>
      <t>Fragment Substrates - Use these dropdown menus for branchpoints of convergent synthesis.  These direct the calculation to pull data from the three fragment PMI worksheets.  C</t>
    </r>
    <r>
      <rPr>
        <i/>
        <sz val="10"/>
        <rFont val="Arial"/>
        <family val="2"/>
      </rPr>
      <t>hoose the final step of the appropriate fragment.  Enter the amount of this fragments used in the green input cell.</t>
    </r>
  </si>
  <si>
    <r>
      <t xml:space="preserve">Reagents, Solvents, Aqueous - </t>
    </r>
    <r>
      <rPr>
        <i/>
        <sz val="10"/>
        <rFont val="Arial"/>
        <family val="2"/>
      </rPr>
      <t>Enter the amount of each of these components in the green cells.  Additional information (name, identity, etc.) can be entered in the white cells</t>
    </r>
  </si>
  <si>
    <r>
      <t xml:space="preserve">Step 1-11 Metrics Tables - These 11 identical tables display the step PMI and cumulative PMI results.  </t>
    </r>
    <r>
      <rPr>
        <i/>
        <sz val="10"/>
        <rFont val="Arial"/>
        <family val="2"/>
      </rPr>
      <t>This table self populates using data from tables below and no data should be entered in this section.  Doing so may cause this worksheet to function incorrectly</t>
    </r>
  </si>
  <si>
    <t>Cumulative results are found in orange cells</t>
  </si>
  <si>
    <t>It is important to use the dropdown menu in the Final Product PMI worksheet to direct the PMI calculation to the appropriate fragment and step at each branch point for convergent synthesis.  Convergent synthesis of each fragment as well as doubly or triply convergent synthesis are all supported  by this tool.  See schemes for examples.</t>
  </si>
  <si>
    <r>
      <t xml:space="preserve">NOTE:  DO NOT MODIFY THIS TABLE.  </t>
    </r>
    <r>
      <rPr>
        <sz val="10"/>
        <rFont val="Arial"/>
        <family val="2"/>
      </rPr>
      <t>All cells have been set to summarize the information in the indiviudal templates.  As each template is completed, the appropriate information will be displayed.  If major modifcations are made to a given template below, it is recommended that the embedded cell references are still valid.</t>
    </r>
  </si>
  <si>
    <r>
      <rPr>
        <u/>
        <sz val="10"/>
        <rFont val="Arial"/>
        <family val="2"/>
      </rPr>
      <t>Linear Synthesis with 11 steps or less</t>
    </r>
    <r>
      <rPr>
        <sz val="10"/>
        <rFont val="Arial"/>
        <family val="2"/>
      </rPr>
      <t xml:space="preserve"> -  Complete only the Final Product PMI worksheet sequentially beginning with the first step </t>
    </r>
    <r>
      <rPr>
        <i/>
        <sz val="10"/>
        <rFont val="Arial"/>
        <family val="2"/>
      </rPr>
      <t>(see example on right)</t>
    </r>
  </si>
  <si>
    <r>
      <rPr>
        <u/>
        <sz val="10"/>
        <rFont val="Arial"/>
        <family val="2"/>
      </rPr>
      <t>Convergent Synthesis with up to 3 branches</t>
    </r>
    <r>
      <rPr>
        <sz val="10"/>
        <rFont val="Arial"/>
        <family val="2"/>
      </rPr>
      <t xml:space="preserve"> -  Complete the Final Product PMI worksheet for the main linear synthesis (up to 11 steps).  Use the Fragment 1-3 worksheets for each branch in the synthesis.  Be sure to link the final step of the Fragment 1-3 worksheet to the appropriate step input table via the Fragment Substrate dropdown menu.  Up to 3 branches can be accommodated, and any branch can be further branched </t>
    </r>
    <r>
      <rPr>
        <i/>
        <sz val="10"/>
        <rFont val="Arial"/>
        <family val="2"/>
      </rPr>
      <t>(see example on right)</t>
    </r>
  </si>
  <si>
    <r>
      <rPr>
        <u/>
        <sz val="10"/>
        <rFont val="Arial"/>
        <family val="2"/>
      </rPr>
      <t>Linear Synthesis with 12 or more steps (up to 44)</t>
    </r>
    <r>
      <rPr>
        <sz val="10"/>
        <rFont val="Arial"/>
        <family val="2"/>
      </rPr>
      <t xml:space="preserve"> -  Complete the Final Product PMI worksheet for the final 11 steps of the synthesis.  Use the Fragment 1 worksheet for earlier steps in the sequence, treating them as a separate branch of the synthesis.  Be sure to link the final step of the Fragment 1 worksheet to the Step 1 input table via the Fragment Substrate dropdown menu.  Be sure to leave the assay batch size field blank for this special case.  Up to 44 steps can be accommodated using this approach by repeating the process using the Fragment 2 and Fragment 3 worksheets </t>
    </r>
    <r>
      <rPr>
        <i/>
        <sz val="10"/>
        <rFont val="Arial"/>
        <family val="2"/>
      </rPr>
      <t>(see example on right)</t>
    </r>
  </si>
  <si>
    <r>
      <rPr>
        <u/>
        <sz val="10"/>
        <rFont val="Arial"/>
        <family val="2"/>
      </rPr>
      <t>Using Solutions of Substrates or Products</t>
    </r>
    <r>
      <rPr>
        <sz val="10"/>
        <rFont val="Arial"/>
        <family val="2"/>
      </rPr>
      <t xml:space="preserve"> - It is recommended to count telescoped transformations as a single step for ease of calculation.  If this is not practical or desired, it is important to carefully account for the solvent or aqueous component of the resulting solution.  For most situations, the solvent or water used to make the solution should be included as a solvent or aqueous raw material in the step where it is introduced.  For the subsequent step of the telescope, this solvent or water should not be counted again otherwise it will be double-counted in the cumulative PMI results calculation.  In all cases, the assay amount of the product and starting material should be used in the Assay Batch Size (input pure) and Assay Kg product (output pure), never the gross amounts, otherwise the calculation will be inaccurate </t>
    </r>
    <r>
      <rPr>
        <i/>
        <sz val="10"/>
        <rFont val="Arial"/>
        <family val="2"/>
      </rPr>
      <t>(see example on right)</t>
    </r>
  </si>
  <si>
    <t>MeI</t>
  </si>
  <si>
    <t>CPME</t>
  </si>
  <si>
    <t>K2CO3</t>
  </si>
  <si>
    <t>Brine Wash</t>
  </si>
  <si>
    <t>Pd(OAc)2</t>
  </si>
  <si>
    <t>PPh3</t>
  </si>
  <si>
    <t>Cs2CO3</t>
  </si>
  <si>
    <t>DMF</t>
  </si>
  <si>
    <t>Antisolvent</t>
  </si>
  <si>
    <t>D</t>
  </si>
  <si>
    <t>Na2CO3</t>
  </si>
  <si>
    <t>Acetone</t>
  </si>
  <si>
    <t>EtOAc</t>
  </si>
  <si>
    <t>Hexanes</t>
  </si>
  <si>
    <t>H2SO4</t>
  </si>
  <si>
    <t>H</t>
  </si>
  <si>
    <t>Toluene</t>
  </si>
  <si>
    <t>HCl</t>
  </si>
  <si>
    <t>EtOH</t>
  </si>
  <si>
    <t>F</t>
  </si>
  <si>
    <t xml:space="preserve">Disclaimer: The ACS GCI Pharmaceutical Roundtable or American Chemical Society does not guarantee the accuracy of the calculations and accepts no responsibility for any consequences of use.
</t>
  </si>
  <si>
    <t>Disclaimer: The ACS GCI Pharmaceutical Roundtable or American Chemical Society does not guarantee the accuracy of the calculations and accepts no responsibility for any consequences of use.</t>
  </si>
  <si>
    <t xml:space="preserve">Disclaimer: The ACS GCI Pharmaceutical Roundtable or American Chemical Society does not guarantee the accuracy of the calculations and accepts no responsibility for any consequences of use.
How to cite: ACS Green Chemistry Institute® Pharmaceutical Roundtable. Convergent PMI Tool. Retreived [date] from: http://www.acs.org/content/acs/en/greenchemistry/research-innovation/tools-for-green-chemistry.html
© 2015 American Chemical Society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</si>
</sst>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41">
    <font>
      <sz val="10"/>
      <name val="Arial"/>
    </font>
    <font>
      <sz val="10"/>
      <name val="Arial"/>
      <family val="2"/>
    </font>
    <font>
      <sz val="11"/>
      <name val="Arial"/>
      <family val="2"/>
    </font>
    <font>
      <sz val="10"/>
      <name val="Arial"/>
      <family val="2"/>
    </font>
    <font>
      <b/>
      <sz val="10"/>
      <name val="Arial"/>
      <family val="2"/>
    </font>
    <font>
      <b/>
      <sz val="11"/>
      <name val="Arial"/>
      <family val="2"/>
    </font>
    <font>
      <sz val="10"/>
      <color indexed="10"/>
      <name val="Arial"/>
      <family val="2"/>
    </font>
    <font>
      <sz val="10"/>
      <color indexed="10"/>
      <name val="Arial"/>
      <family val="2"/>
    </font>
    <font>
      <sz val="8"/>
      <name val="Arial"/>
      <family val="2"/>
    </font>
    <font>
      <u/>
      <sz val="7.5"/>
      <color indexed="12"/>
      <name val="Arial"/>
      <family val="2"/>
    </font>
    <font>
      <b/>
      <sz val="14"/>
      <color indexed="12"/>
      <name val="Arial"/>
      <family val="2"/>
    </font>
    <font>
      <b/>
      <sz val="14"/>
      <name val="Arial"/>
      <family val="2"/>
    </font>
    <font>
      <sz val="11"/>
      <color indexed="8"/>
      <name val="Calibri"/>
      <family val="2"/>
    </font>
    <font>
      <sz val="11"/>
      <color indexed="9"/>
      <name val="Calibri"/>
      <family val="2"/>
    </font>
    <font>
      <sz val="8"/>
      <name val="Helv"/>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name val="Arial"/>
      <family val="2"/>
    </font>
    <font>
      <b/>
      <sz val="10"/>
      <color indexed="10"/>
      <name val="Arial"/>
      <family val="2"/>
    </font>
    <font>
      <b/>
      <sz val="20"/>
      <color indexed="10"/>
      <name val="Arial"/>
      <family val="2"/>
    </font>
    <font>
      <i/>
      <sz val="12"/>
      <name val="Times New Roman"/>
      <family val="1"/>
    </font>
    <font>
      <sz val="12"/>
      <name val="Arial"/>
      <family val="2"/>
    </font>
    <font>
      <b/>
      <i/>
      <sz val="12"/>
      <name val="Times New Roman"/>
      <family val="1"/>
    </font>
    <font>
      <b/>
      <sz val="20"/>
      <name val="Arial"/>
      <family val="2"/>
    </font>
    <font>
      <b/>
      <sz val="12"/>
      <name val="Arial"/>
      <family val="2"/>
    </font>
    <font>
      <b/>
      <u/>
      <sz val="10"/>
      <name val="Arial"/>
      <family val="2"/>
    </font>
    <font>
      <i/>
      <sz val="10"/>
      <name val="Arial"/>
      <family val="2"/>
    </font>
    <font>
      <u/>
      <sz val="10"/>
      <name val="Arial"/>
      <family val="2"/>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13"/>
        <bgColor indexed="64"/>
      </patternFill>
    </fill>
    <fill>
      <patternFill patternType="solid">
        <fgColor indexed="44"/>
        <bgColor indexed="64"/>
      </patternFill>
    </fill>
    <fill>
      <patternFill patternType="solid">
        <fgColor indexed="22"/>
        <bgColor indexed="64"/>
      </patternFill>
    </fill>
    <fill>
      <patternFill patternType="solid">
        <fgColor indexed="9"/>
        <bgColor indexed="64"/>
      </patternFill>
    </fill>
    <fill>
      <patternFill patternType="solid">
        <fgColor rgb="FFFFC000"/>
        <bgColor indexed="64"/>
      </patternFill>
    </fill>
    <fill>
      <patternFill patternType="solid">
        <fgColor rgb="FF99CCFF"/>
        <bgColor indexed="64"/>
      </patternFill>
    </fill>
    <fill>
      <patternFill patternType="solid">
        <fgColor rgb="FFCCFFCC"/>
        <bgColor indexed="64"/>
      </patternFill>
    </fill>
    <fill>
      <patternFill patternType="solid">
        <fgColor theme="0" tint="-0.14999847407452621"/>
        <bgColor indexed="64"/>
      </patternFill>
    </fill>
    <fill>
      <patternFill patternType="solid">
        <fgColor theme="0"/>
        <bgColor indexed="64"/>
      </patternFill>
    </fill>
    <fill>
      <patternFill patternType="solid">
        <fgColor rgb="FFFFCCFF"/>
        <bgColor indexed="64"/>
      </patternFill>
    </fill>
    <fill>
      <patternFill patternType="solid">
        <fgColor rgb="FF66FFFF"/>
        <bgColor indexed="64"/>
      </patternFill>
    </fill>
    <fill>
      <patternFill patternType="solid">
        <fgColor rgb="FFFFCC66"/>
        <bgColor indexed="64"/>
      </patternFill>
    </fill>
    <fill>
      <patternFill patternType="solid">
        <fgColor rgb="FFFFFF00"/>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style="thin">
        <color indexed="64"/>
      </top>
      <bottom style="thick">
        <color indexed="64"/>
      </bottom>
      <diagonal/>
    </border>
    <border>
      <left style="thick">
        <color indexed="64"/>
      </left>
      <right/>
      <top/>
      <bottom/>
      <diagonal/>
    </border>
    <border>
      <left/>
      <right style="thick">
        <color indexed="64"/>
      </right>
      <top/>
      <bottom/>
      <diagonal/>
    </border>
    <border>
      <left style="thick">
        <color indexed="64"/>
      </left>
      <right/>
      <top style="medium">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ck">
        <color indexed="64"/>
      </top>
      <bottom style="thin">
        <color indexed="64"/>
      </bottom>
      <diagonal/>
    </border>
    <border>
      <left/>
      <right style="thin">
        <color indexed="64"/>
      </right>
      <top style="thin">
        <color indexed="64"/>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indexed="64"/>
      </left>
      <right style="thick">
        <color indexed="64"/>
      </right>
      <top style="medium">
        <color indexed="64"/>
      </top>
      <bottom style="thin">
        <color indexed="64"/>
      </bottom>
      <diagonal/>
    </border>
    <border>
      <left style="medium">
        <color indexed="64"/>
      </left>
      <right style="thick">
        <color indexed="64"/>
      </right>
      <top style="thin">
        <color indexed="64"/>
      </top>
      <bottom style="thin">
        <color indexed="64"/>
      </bottom>
      <diagonal/>
    </border>
    <border>
      <left style="medium">
        <color indexed="64"/>
      </left>
      <right style="thick">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top style="thin">
        <color indexed="64"/>
      </top>
      <bottom/>
      <diagonal/>
    </border>
    <border>
      <left/>
      <right/>
      <top style="thin">
        <color indexed="64"/>
      </top>
      <bottom/>
      <diagonal/>
    </border>
    <border>
      <left style="thin">
        <color indexed="64"/>
      </left>
      <right style="thick">
        <color indexed="64"/>
      </right>
      <top style="thick">
        <color indexed="64"/>
      </top>
      <bottom style="thin">
        <color indexed="64"/>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thick">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4">
    <xf numFmtId="0" fontId="0"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4" fillId="0" borderId="1"/>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5" fillId="3" borderId="0" applyNumberFormat="0" applyBorder="0" applyAlignment="0" applyProtection="0"/>
    <xf numFmtId="0" fontId="16" fillId="20" borderId="2" applyNumberFormat="0" applyAlignment="0" applyProtection="0"/>
    <xf numFmtId="0" fontId="17" fillId="21" borderId="3" applyNumberFormat="0" applyAlignment="0" applyProtection="0"/>
    <xf numFmtId="0" fontId="18" fillId="0" borderId="0" applyNumberFormat="0" applyFill="0" applyBorder="0" applyAlignment="0" applyProtection="0"/>
    <xf numFmtId="0" fontId="19" fillId="4" borderId="0"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9" fillId="0" borderId="0" applyNumberFormat="0" applyFill="0" applyBorder="0" applyAlignment="0" applyProtection="0">
      <alignment vertical="top"/>
      <protection locked="0"/>
    </xf>
    <xf numFmtId="0" fontId="23" fillId="7" borderId="2" applyNumberFormat="0" applyAlignment="0" applyProtection="0"/>
    <xf numFmtId="0" fontId="24" fillId="0" borderId="7" applyNumberFormat="0" applyFill="0" applyAlignment="0" applyProtection="0"/>
    <xf numFmtId="0" fontId="25" fillId="22" borderId="0" applyNumberFormat="0" applyBorder="0" applyAlignment="0" applyProtection="0"/>
    <xf numFmtId="0" fontId="1" fillId="23" borderId="8" applyNumberFormat="0" applyFont="0" applyAlignment="0" applyProtection="0"/>
    <xf numFmtId="0" fontId="26" fillId="20" borderId="9" applyNumberFormat="0" applyAlignment="0" applyProtection="0"/>
    <xf numFmtId="0" fontId="27" fillId="0" borderId="0" applyNumberFormat="0" applyFill="0" applyBorder="0" applyAlignment="0" applyProtection="0"/>
    <xf numFmtId="0" fontId="28" fillId="0" borderId="10" applyNumberFormat="0" applyFill="0" applyAlignment="0" applyProtection="0"/>
    <xf numFmtId="0" fontId="29" fillId="0" borderId="0" applyNumberFormat="0" applyFill="0" applyBorder="0" applyAlignment="0" applyProtection="0"/>
  </cellStyleXfs>
  <cellXfs count="164">
    <xf numFmtId="0" fontId="0" fillId="0" borderId="0" xfId="0"/>
    <xf numFmtId="0" fontId="10" fillId="0" borderId="0" xfId="0" applyFont="1" applyAlignment="1">
      <alignment horizontal="center"/>
    </xf>
    <xf numFmtId="0" fontId="7" fillId="0" borderId="0" xfId="0" applyFont="1" applyAlignment="1">
      <alignment horizontal="center"/>
    </xf>
    <xf numFmtId="0" fontId="4" fillId="0" borderId="0" xfId="0" applyFont="1"/>
    <xf numFmtId="0" fontId="4" fillId="0" borderId="0" xfId="0" applyFont="1" applyAlignment="1">
      <alignment horizontal="center"/>
    </xf>
    <xf numFmtId="0" fontId="4" fillId="0" borderId="1" xfId="0" applyFont="1" applyBorder="1" applyAlignment="1">
      <alignment horizontal="center"/>
    </xf>
    <xf numFmtId="2" fontId="6" fillId="0" borderId="0" xfId="0" applyNumberFormat="1" applyFont="1" applyAlignment="1">
      <alignment horizontal="center"/>
    </xf>
    <xf numFmtId="165" fontId="4" fillId="0" borderId="0" xfId="0" applyNumberFormat="1" applyFont="1" applyAlignment="1">
      <alignment horizontal="center"/>
    </xf>
    <xf numFmtId="165" fontId="11" fillId="24" borderId="14" xfId="0" applyNumberFormat="1" applyFont="1" applyFill="1" applyBorder="1" applyAlignment="1">
      <alignment horizontal="center"/>
    </xf>
    <xf numFmtId="0" fontId="4" fillId="26" borderId="16" xfId="0" applyFont="1" applyFill="1" applyBorder="1" applyAlignment="1">
      <alignment horizontal="center"/>
    </xf>
    <xf numFmtId="165" fontId="4" fillId="26" borderId="0" xfId="0" applyNumberFormat="1" applyFont="1" applyFill="1" applyAlignment="1">
      <alignment horizontal="center"/>
    </xf>
    <xf numFmtId="0" fontId="0" fillId="26" borderId="17" xfId="0" applyFill="1" applyBorder="1"/>
    <xf numFmtId="165" fontId="11" fillId="24" borderId="13" xfId="0" applyNumberFormat="1" applyFont="1" applyFill="1" applyBorder="1" applyAlignment="1">
      <alignment horizontal="center"/>
    </xf>
    <xf numFmtId="0" fontId="11" fillId="24" borderId="19" xfId="0" applyFont="1" applyFill="1" applyBorder="1"/>
    <xf numFmtId="0" fontId="11" fillId="24" borderId="21" xfId="0" applyFont="1" applyFill="1" applyBorder="1"/>
    <xf numFmtId="0" fontId="4" fillId="27" borderId="18" xfId="0" applyFont="1" applyFill="1" applyBorder="1"/>
    <xf numFmtId="0" fontId="4" fillId="27" borderId="24" xfId="0" applyFont="1" applyFill="1" applyBorder="1"/>
    <xf numFmtId="164" fontId="4" fillId="27" borderId="19" xfId="0" applyNumberFormat="1" applyFont="1" applyFill="1" applyBorder="1" applyAlignment="1">
      <alignment wrapText="1"/>
    </xf>
    <xf numFmtId="164" fontId="4" fillId="27" borderId="25" xfId="0" applyNumberFormat="1" applyFont="1" applyFill="1" applyBorder="1" applyAlignment="1">
      <alignment wrapText="1"/>
    </xf>
    <xf numFmtId="0" fontId="4" fillId="0" borderId="13" xfId="0" applyFont="1" applyBorder="1" applyAlignment="1">
      <alignment horizontal="center"/>
    </xf>
    <xf numFmtId="0" fontId="0" fillId="26" borderId="29" xfId="0" applyFill="1" applyBorder="1"/>
    <xf numFmtId="164" fontId="4" fillId="0" borderId="11" xfId="0" applyNumberFormat="1" applyFont="1" applyBorder="1" applyAlignment="1">
      <alignment horizontal="left"/>
    </xf>
    <xf numFmtId="164" fontId="4" fillId="27" borderId="37" xfId="0" applyNumberFormat="1" applyFont="1" applyFill="1" applyBorder="1" applyAlignment="1">
      <alignment wrapText="1"/>
    </xf>
    <xf numFmtId="164" fontId="4" fillId="27" borderId="38" xfId="0" applyNumberFormat="1" applyFont="1" applyFill="1" applyBorder="1" applyAlignment="1">
      <alignment wrapText="1"/>
    </xf>
    <xf numFmtId="165" fontId="11" fillId="24" borderId="39" xfId="0" applyNumberFormat="1" applyFont="1" applyFill="1" applyBorder="1" applyAlignment="1">
      <alignment horizontal="center"/>
    </xf>
    <xf numFmtId="164" fontId="4" fillId="0" borderId="0" xfId="0" applyNumberFormat="1" applyFont="1" applyAlignment="1">
      <alignment horizontal="left"/>
    </xf>
    <xf numFmtId="0" fontId="31" fillId="0" borderId="0" xfId="0" applyFont="1" applyAlignment="1">
      <alignment horizontal="center"/>
    </xf>
    <xf numFmtId="10" fontId="3" fillId="0" borderId="0" xfId="0" applyNumberFormat="1" applyFont="1" applyAlignment="1" applyProtection="1">
      <alignment horizontal="center"/>
      <protection locked="0"/>
    </xf>
    <xf numFmtId="165" fontId="3" fillId="0" borderId="0" xfId="0" applyNumberFormat="1" applyFont="1" applyAlignment="1" applyProtection="1">
      <alignment horizontal="center"/>
      <protection locked="0"/>
    </xf>
    <xf numFmtId="0" fontId="6" fillId="0" borderId="0" xfId="0" applyFont="1"/>
    <xf numFmtId="2" fontId="4" fillId="0" borderId="0" xfId="0" applyNumberFormat="1" applyFont="1" applyAlignment="1">
      <alignment horizontal="center"/>
    </xf>
    <xf numFmtId="2" fontId="3" fillId="0" borderId="0" xfId="0" applyNumberFormat="1" applyFont="1" applyAlignment="1">
      <alignment horizontal="center"/>
    </xf>
    <xf numFmtId="165" fontId="3" fillId="0" borderId="0" xfId="0" applyNumberFormat="1" applyFont="1" applyAlignment="1">
      <alignment horizontal="center"/>
    </xf>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11" fillId="24" borderId="40" xfId="0" applyFont="1" applyFill="1" applyBorder="1"/>
    <xf numFmtId="0" fontId="11" fillId="24" borderId="41" xfId="0" applyFont="1" applyFill="1" applyBorder="1"/>
    <xf numFmtId="0" fontId="11" fillId="24" borderId="37" xfId="0" applyFont="1" applyFill="1" applyBorder="1"/>
    <xf numFmtId="0" fontId="11" fillId="24" borderId="23" xfId="0" applyFont="1" applyFill="1" applyBorder="1"/>
    <xf numFmtId="164" fontId="4" fillId="27" borderId="11" xfId="0" applyNumberFormat="1" applyFont="1" applyFill="1" applyBorder="1" applyAlignment="1">
      <alignment horizontal="left" wrapText="1"/>
    </xf>
    <xf numFmtId="0" fontId="11" fillId="24" borderId="11" xfId="0" applyFont="1" applyFill="1" applyBorder="1" applyAlignment="1">
      <alignment horizontal="left"/>
    </xf>
    <xf numFmtId="0" fontId="4" fillId="27" borderId="42" xfId="0" applyFont="1" applyFill="1" applyBorder="1" applyAlignment="1">
      <alignment horizontal="left"/>
    </xf>
    <xf numFmtId="1" fontId="0" fillId="24" borderId="1" xfId="0" applyNumberFormat="1" applyFill="1" applyBorder="1" applyAlignment="1">
      <alignment horizontal="center"/>
    </xf>
    <xf numFmtId="1" fontId="0" fillId="24" borderId="13" xfId="0" applyNumberFormat="1" applyFill="1" applyBorder="1" applyAlignment="1">
      <alignment horizontal="center"/>
    </xf>
    <xf numFmtId="0" fontId="11" fillId="0" borderId="47" xfId="0" applyFont="1" applyBorder="1" applyAlignment="1">
      <alignment horizontal="left"/>
    </xf>
    <xf numFmtId="0" fontId="11" fillId="0" borderId="48" xfId="0" applyFont="1" applyBorder="1" applyAlignment="1">
      <alignment horizontal="center"/>
    </xf>
    <xf numFmtId="0" fontId="11" fillId="0" borderId="49" xfId="0" applyFont="1" applyBorder="1" applyAlignment="1">
      <alignment horizontal="center"/>
    </xf>
    <xf numFmtId="0" fontId="33" fillId="0" borderId="0" xfId="0" applyFont="1"/>
    <xf numFmtId="1" fontId="11" fillId="0" borderId="48" xfId="0" applyNumberFormat="1" applyFont="1" applyBorder="1" applyAlignment="1">
      <alignment horizontal="center"/>
    </xf>
    <xf numFmtId="0" fontId="3" fillId="0" borderId="0" xfId="0" applyFont="1"/>
    <xf numFmtId="1" fontId="0" fillId="0" borderId="0" xfId="0" applyNumberFormat="1"/>
    <xf numFmtId="0" fontId="3" fillId="0" borderId="0" xfId="0" applyFont="1" applyAlignment="1">
      <alignment wrapText="1"/>
    </xf>
    <xf numFmtId="0" fontId="0" fillId="0" borderId="0" xfId="0" applyAlignment="1">
      <alignment wrapText="1"/>
    </xf>
    <xf numFmtId="165" fontId="0" fillId="0" borderId="0" xfId="0" applyNumberFormat="1"/>
    <xf numFmtId="0" fontId="3" fillId="0" borderId="0" xfId="0" applyFont="1" applyAlignment="1">
      <alignment horizontal="right"/>
    </xf>
    <xf numFmtId="0" fontId="0" fillId="0" borderId="0" xfId="0" applyAlignment="1">
      <alignment horizontal="right"/>
    </xf>
    <xf numFmtId="0" fontId="3" fillId="0" borderId="0" xfId="0" applyFont="1" applyAlignment="1">
      <alignment horizontal="left"/>
    </xf>
    <xf numFmtId="0" fontId="3" fillId="0" borderId="0" xfId="0" applyFont="1" applyAlignment="1">
      <alignment horizontal="center"/>
    </xf>
    <xf numFmtId="0" fontId="2" fillId="0" borderId="0" xfId="0" applyFont="1" applyAlignment="1">
      <alignment horizontal="left"/>
    </xf>
    <xf numFmtId="165" fontId="3" fillId="0" borderId="0" xfId="0" applyNumberFormat="1" applyFont="1"/>
    <xf numFmtId="0" fontId="2" fillId="0" borderId="0" xfId="0" applyFont="1" applyAlignment="1">
      <alignment horizontal="right"/>
    </xf>
    <xf numFmtId="0" fontId="34" fillId="0" borderId="0" xfId="0" applyFont="1" applyAlignment="1">
      <alignment horizontal="left"/>
    </xf>
    <xf numFmtId="0" fontId="4" fillId="0" borderId="0" xfId="0" applyFont="1" applyAlignment="1">
      <alignment horizontal="right"/>
    </xf>
    <xf numFmtId="0" fontId="32" fillId="0" borderId="0" xfId="0" applyFont="1"/>
    <xf numFmtId="0" fontId="1" fillId="0" borderId="11" xfId="0" applyFont="1" applyBorder="1"/>
    <xf numFmtId="165" fontId="1" fillId="30" borderId="1" xfId="0" applyNumberFormat="1" applyFont="1" applyFill="1" applyBorder="1" applyAlignment="1" applyProtection="1">
      <alignment horizontal="center"/>
      <protection locked="0"/>
    </xf>
    <xf numFmtId="0" fontId="4" fillId="0" borderId="26" xfId="0" applyFont="1" applyBorder="1" applyAlignment="1">
      <alignment horizontal="center"/>
    </xf>
    <xf numFmtId="0" fontId="1" fillId="26" borderId="30" xfId="0" applyFont="1" applyFill="1" applyBorder="1"/>
    <xf numFmtId="0" fontId="1" fillId="26" borderId="31" xfId="0" applyFont="1" applyFill="1" applyBorder="1"/>
    <xf numFmtId="0" fontId="5" fillId="29" borderId="30" xfId="0" applyFont="1" applyFill="1" applyBorder="1" applyAlignment="1">
      <alignment vertical="center"/>
    </xf>
    <xf numFmtId="0" fontId="5" fillId="29" borderId="35" xfId="0" applyFont="1" applyFill="1" applyBorder="1" applyAlignment="1">
      <alignment horizontal="center" vertical="center" wrapText="1"/>
    </xf>
    <xf numFmtId="0" fontId="5" fillId="29" borderId="36" xfId="0" applyFont="1" applyFill="1" applyBorder="1" applyAlignment="1">
      <alignment horizontal="center" vertical="center"/>
    </xf>
    <xf numFmtId="0" fontId="4" fillId="31" borderId="18" xfId="0" applyFont="1" applyFill="1" applyBorder="1"/>
    <xf numFmtId="2" fontId="1" fillId="31" borderId="27" xfId="0" applyNumberFormat="1" applyFont="1" applyFill="1" applyBorder="1" applyAlignment="1">
      <alignment horizontal="center" wrapText="1"/>
    </xf>
    <xf numFmtId="0" fontId="4" fillId="31" borderId="32" xfId="0" applyFont="1" applyFill="1" applyBorder="1" applyAlignment="1">
      <alignment horizontal="center"/>
    </xf>
    <xf numFmtId="0" fontId="1" fillId="32" borderId="19" xfId="0" applyFont="1" applyFill="1" applyBorder="1"/>
    <xf numFmtId="2" fontId="4" fillId="33" borderId="28" xfId="0" applyNumberFormat="1" applyFont="1" applyFill="1" applyBorder="1" applyAlignment="1">
      <alignment horizontal="center"/>
    </xf>
    <xf numFmtId="0" fontId="4" fillId="0" borderId="33" xfId="0" applyFont="1" applyBorder="1" applyAlignment="1">
      <alignment horizontal="center"/>
    </xf>
    <xf numFmtId="2" fontId="4" fillId="31" borderId="27" xfId="0" applyNumberFormat="1" applyFont="1" applyFill="1" applyBorder="1" applyAlignment="1">
      <alignment horizontal="center" wrapText="1"/>
    </xf>
    <xf numFmtId="0" fontId="1" fillId="34" borderId="19" xfId="0" applyFont="1" applyFill="1" applyBorder="1"/>
    <xf numFmtId="2" fontId="4" fillId="30" borderId="28" xfId="0" applyNumberFormat="1" applyFont="1" applyFill="1" applyBorder="1" applyAlignment="1">
      <alignment horizontal="center"/>
    </xf>
    <xf numFmtId="0" fontId="4" fillId="31" borderId="19" xfId="0" applyFont="1" applyFill="1" applyBorder="1"/>
    <xf numFmtId="165" fontId="4" fillId="31" borderId="28" xfId="0" applyNumberFormat="1" applyFont="1" applyFill="1" applyBorder="1" applyAlignment="1">
      <alignment horizontal="center"/>
    </xf>
    <xf numFmtId="0" fontId="4" fillId="31" borderId="33" xfId="0" applyFont="1" applyFill="1" applyBorder="1" applyAlignment="1">
      <alignment horizontal="center"/>
    </xf>
    <xf numFmtId="165" fontId="4" fillId="30" borderId="28" xfId="0" applyNumberFormat="1" applyFont="1" applyFill="1" applyBorder="1" applyAlignment="1">
      <alignment horizontal="center"/>
    </xf>
    <xf numFmtId="0" fontId="4" fillId="32" borderId="19" xfId="0" applyFont="1" applyFill="1" applyBorder="1"/>
    <xf numFmtId="0" fontId="4" fillId="32" borderId="62" xfId="0" applyFont="1" applyFill="1" applyBorder="1"/>
    <xf numFmtId="165" fontId="4" fillId="30" borderId="63" xfId="0" applyNumberFormat="1" applyFont="1" applyFill="1" applyBorder="1" applyAlignment="1">
      <alignment horizontal="center"/>
    </xf>
    <xf numFmtId="0" fontId="4" fillId="0" borderId="34" xfId="0" applyFont="1" applyBorder="1" applyAlignment="1">
      <alignment horizontal="center"/>
    </xf>
    <xf numFmtId="1" fontId="4" fillId="33" borderId="12" xfId="0" applyNumberFormat="1" applyFont="1" applyFill="1" applyBorder="1" applyAlignment="1">
      <alignment horizontal="center"/>
    </xf>
    <xf numFmtId="1" fontId="4" fillId="33" borderId="13" xfId="0" applyNumberFormat="1" applyFont="1" applyFill="1" applyBorder="1" applyAlignment="1">
      <alignment horizontal="center"/>
    </xf>
    <xf numFmtId="1" fontId="4" fillId="33" borderId="14" xfId="0" applyNumberFormat="1" applyFont="1" applyFill="1" applyBorder="1" applyAlignment="1">
      <alignment horizontal="center"/>
    </xf>
    <xf numFmtId="0" fontId="11" fillId="35" borderId="40" xfId="0" applyFont="1" applyFill="1" applyBorder="1"/>
    <xf numFmtId="0" fontId="11" fillId="35" borderId="41" xfId="0" applyFont="1" applyFill="1" applyBorder="1"/>
    <xf numFmtId="165" fontId="11" fillId="35" borderId="39" xfId="0" applyNumberFormat="1" applyFont="1" applyFill="1" applyBorder="1" applyAlignment="1">
      <alignment horizontal="center"/>
    </xf>
    <xf numFmtId="0" fontId="11" fillId="35" borderId="19" xfId="0" applyFont="1" applyFill="1" applyBorder="1"/>
    <xf numFmtId="0" fontId="11" fillId="35" borderId="21" xfId="0" applyFont="1" applyFill="1" applyBorder="1"/>
    <xf numFmtId="165" fontId="11" fillId="35" borderId="13" xfId="0" applyNumberFormat="1" applyFont="1" applyFill="1" applyBorder="1" applyAlignment="1">
      <alignment horizontal="center"/>
    </xf>
    <xf numFmtId="0" fontId="11" fillId="35" borderId="22" xfId="0" applyFont="1" applyFill="1" applyBorder="1"/>
    <xf numFmtId="0" fontId="11" fillId="35" borderId="23" xfId="0" applyFont="1" applyFill="1" applyBorder="1"/>
    <xf numFmtId="165" fontId="11" fillId="35" borderId="15" xfId="0" applyNumberFormat="1" applyFont="1" applyFill="1" applyBorder="1" applyAlignment="1">
      <alignment horizontal="center"/>
    </xf>
    <xf numFmtId="0" fontId="11" fillId="28" borderId="11" xfId="0" applyFont="1" applyFill="1" applyBorder="1" applyAlignment="1">
      <alignment horizontal="left"/>
    </xf>
    <xf numFmtId="1" fontId="0" fillId="28" borderId="1" xfId="0" applyNumberFormat="1" applyFill="1" applyBorder="1" applyAlignment="1">
      <alignment horizontal="center"/>
    </xf>
    <xf numFmtId="0" fontId="11" fillId="28" borderId="45" xfId="0" applyFont="1" applyFill="1" applyBorder="1" applyAlignment="1">
      <alignment horizontal="left"/>
    </xf>
    <xf numFmtId="1" fontId="0" fillId="28" borderId="46" xfId="0" applyNumberFormat="1" applyFill="1" applyBorder="1" applyAlignment="1">
      <alignment horizontal="center"/>
    </xf>
    <xf numFmtId="1" fontId="0" fillId="33" borderId="43" xfId="0" applyNumberFormat="1" applyFill="1" applyBorder="1" applyAlignment="1">
      <alignment horizontal="center"/>
    </xf>
    <xf numFmtId="1" fontId="0" fillId="33" borderId="1" xfId="0" applyNumberFormat="1" applyFill="1" applyBorder="1" applyAlignment="1">
      <alignment horizontal="center"/>
    </xf>
    <xf numFmtId="1" fontId="0" fillId="33" borderId="13" xfId="0" applyNumberFormat="1" applyFill="1" applyBorder="1" applyAlignment="1">
      <alignment horizontal="center"/>
    </xf>
    <xf numFmtId="1" fontId="0" fillId="28" borderId="13" xfId="0" applyNumberFormat="1" applyFill="1" applyBorder="1" applyAlignment="1">
      <alignment horizontal="center"/>
    </xf>
    <xf numFmtId="1" fontId="0" fillId="28" borderId="14" xfId="0" applyNumberFormat="1" applyFill="1" applyBorder="1" applyAlignment="1">
      <alignment horizontal="center"/>
    </xf>
    <xf numFmtId="1" fontId="0" fillId="33" borderId="44" xfId="0" applyNumberFormat="1" applyFill="1" applyBorder="1" applyAlignment="1">
      <alignment horizontal="center"/>
    </xf>
    <xf numFmtId="0" fontId="30" fillId="0" borderId="0" xfId="0" applyFont="1" applyAlignment="1">
      <alignment horizontal="center"/>
    </xf>
    <xf numFmtId="0" fontId="37" fillId="0" borderId="0" xfId="0" applyFont="1" applyAlignment="1">
      <alignment vertical="top" wrapText="1"/>
    </xf>
    <xf numFmtId="0" fontId="1" fillId="0" borderId="0" xfId="0" applyFont="1" applyAlignment="1">
      <alignment vertical="top" wrapText="1"/>
    </xf>
    <xf numFmtId="0" fontId="38" fillId="0" borderId="0" xfId="0" applyFont="1" applyAlignment="1">
      <alignment vertical="top" wrapText="1"/>
    </xf>
    <xf numFmtId="0" fontId="39" fillId="0" borderId="0" xfId="0" applyFont="1" applyAlignment="1">
      <alignment vertical="top" wrapText="1"/>
    </xf>
    <xf numFmtId="0" fontId="35" fillId="30" borderId="46" xfId="0" applyFont="1" applyFill="1" applyBorder="1"/>
    <xf numFmtId="0" fontId="35" fillId="33" borderId="1" xfId="0" applyFont="1" applyFill="1" applyBorder="1" applyAlignment="1">
      <alignment horizontal="left"/>
    </xf>
    <xf numFmtId="0" fontId="35" fillId="34" borderId="1" xfId="0" applyFont="1" applyFill="1" applyBorder="1" applyAlignment="1">
      <alignment horizontal="left"/>
    </xf>
    <xf numFmtId="0" fontId="35" fillId="0" borderId="1" xfId="0" applyFont="1" applyBorder="1" applyAlignment="1">
      <alignment horizontal="left"/>
    </xf>
    <xf numFmtId="164" fontId="1" fillId="0" borderId="0" xfId="0" applyNumberFormat="1" applyFont="1" applyAlignment="1">
      <alignment horizontal="left" wrapText="1"/>
    </xf>
    <xf numFmtId="0" fontId="1" fillId="0" borderId="0" xfId="0" applyFont="1" applyAlignment="1">
      <alignment horizontal="left" wrapText="1"/>
    </xf>
    <xf numFmtId="0" fontId="35" fillId="36" borderId="1" xfId="0" applyFont="1" applyFill="1" applyBorder="1"/>
    <xf numFmtId="0" fontId="35" fillId="35" borderId="1" xfId="0" applyFont="1" applyFill="1" applyBorder="1" applyAlignment="1">
      <alignment horizontal="left"/>
    </xf>
    <xf numFmtId="0" fontId="35" fillId="0" borderId="0" xfId="0" applyFont="1" applyAlignment="1">
      <alignment horizontal="left"/>
    </xf>
    <xf numFmtId="0" fontId="35" fillId="30" borderId="0" xfId="0" applyFont="1" applyFill="1"/>
    <xf numFmtId="0" fontId="35" fillId="36" borderId="0" xfId="0" applyFont="1" applyFill="1"/>
    <xf numFmtId="0" fontId="1" fillId="0" borderId="0" xfId="0" applyFont="1" applyAlignment="1">
      <alignment wrapText="1"/>
    </xf>
    <xf numFmtId="0" fontId="1" fillId="0" borderId="67" xfId="0" applyFont="1" applyBorder="1" applyAlignment="1">
      <alignment wrapText="1"/>
    </xf>
    <xf numFmtId="0" fontId="36" fillId="25" borderId="35" xfId="0" applyFont="1" applyFill="1" applyBorder="1" applyAlignment="1">
      <alignment horizontal="center"/>
    </xf>
    <xf numFmtId="0" fontId="36" fillId="25" borderId="29" xfId="0" applyFont="1" applyFill="1" applyBorder="1" applyAlignment="1">
      <alignment horizontal="center"/>
    </xf>
    <xf numFmtId="0" fontId="36" fillId="25" borderId="58" xfId="0" applyFont="1" applyFill="1" applyBorder="1" applyAlignment="1">
      <alignment horizontal="center"/>
    </xf>
    <xf numFmtId="0" fontId="4" fillId="26" borderId="50" xfId="0" applyFont="1" applyFill="1" applyBorder="1" applyAlignment="1">
      <alignment horizontal="center" vertical="center" wrapText="1"/>
    </xf>
    <xf numFmtId="0" fontId="4" fillId="26" borderId="51" xfId="0" applyFont="1" applyFill="1" applyBorder="1" applyAlignment="1">
      <alignment horizontal="center" vertical="center" wrapText="1"/>
    </xf>
    <xf numFmtId="0" fontId="4" fillId="26" borderId="52" xfId="0" applyFont="1" applyFill="1" applyBorder="1" applyAlignment="1">
      <alignment horizontal="center" vertical="center" wrapText="1"/>
    </xf>
    <xf numFmtId="0" fontId="4" fillId="26" borderId="53" xfId="0" applyFont="1" applyFill="1" applyBorder="1" applyAlignment="1">
      <alignment horizontal="center" vertical="center" wrapText="1"/>
    </xf>
    <xf numFmtId="0" fontId="4" fillId="26" borderId="0" xfId="0" applyFont="1" applyFill="1" applyAlignment="1">
      <alignment horizontal="center" vertical="center" wrapText="1"/>
    </xf>
    <xf numFmtId="0" fontId="4" fillId="26" borderId="54" xfId="0" applyFont="1" applyFill="1" applyBorder="1" applyAlignment="1">
      <alignment horizontal="center" vertical="center" wrapText="1"/>
    </xf>
    <xf numFmtId="0" fontId="4" fillId="26" borderId="55" xfId="0" applyFont="1" applyFill="1" applyBorder="1" applyAlignment="1">
      <alignment horizontal="center" vertical="center" wrapText="1"/>
    </xf>
    <xf numFmtId="0" fontId="4" fillId="26" borderId="56" xfId="0" applyFont="1" applyFill="1" applyBorder="1" applyAlignment="1">
      <alignment horizontal="center" vertical="center" wrapText="1"/>
    </xf>
    <xf numFmtId="0" fontId="4" fillId="26" borderId="57" xfId="0" applyFont="1" applyFill="1" applyBorder="1" applyAlignment="1">
      <alignment horizontal="center" vertical="center" wrapText="1"/>
    </xf>
    <xf numFmtId="0" fontId="10" fillId="0" borderId="0" xfId="0" applyFont="1" applyAlignment="1">
      <alignment horizontal="center"/>
    </xf>
    <xf numFmtId="0" fontId="36" fillId="29" borderId="59" xfId="0" applyFont="1" applyFill="1" applyBorder="1" applyAlignment="1">
      <alignment horizontal="center"/>
    </xf>
    <xf numFmtId="0" fontId="36" fillId="29" borderId="60" xfId="0" applyFont="1" applyFill="1" applyBorder="1" applyAlignment="1">
      <alignment horizontal="center"/>
    </xf>
    <xf numFmtId="0" fontId="36" fillId="29" borderId="61" xfId="0" applyFont="1" applyFill="1" applyBorder="1" applyAlignment="1">
      <alignment horizontal="center"/>
    </xf>
    <xf numFmtId="0" fontId="30" fillId="29" borderId="40" xfId="0" applyFont="1" applyFill="1" applyBorder="1" applyAlignment="1">
      <alignment horizontal="center"/>
    </xf>
    <xf numFmtId="0" fontId="30" fillId="29" borderId="64" xfId="0" applyFont="1" applyFill="1" applyBorder="1" applyAlignment="1">
      <alignment horizontal="center"/>
    </xf>
    <xf numFmtId="0" fontId="30" fillId="29" borderId="20" xfId="0" applyFont="1" applyFill="1" applyBorder="1" applyAlignment="1">
      <alignment horizontal="center"/>
    </xf>
    <xf numFmtId="0" fontId="30" fillId="29" borderId="30" xfId="0" applyFont="1" applyFill="1" applyBorder="1" applyAlignment="1">
      <alignment horizontal="center"/>
    </xf>
    <xf numFmtId="0" fontId="30" fillId="29" borderId="29" xfId="0" applyFont="1" applyFill="1" applyBorder="1" applyAlignment="1">
      <alignment horizontal="center"/>
    </xf>
    <xf numFmtId="0" fontId="30" fillId="29" borderId="31" xfId="0" applyFont="1" applyFill="1" applyBorder="1" applyAlignment="1">
      <alignment horizontal="center"/>
    </xf>
    <xf numFmtId="0" fontId="35" fillId="33" borderId="0" xfId="0" applyFont="1" applyFill="1" applyAlignment="1">
      <alignment horizontal="left"/>
    </xf>
    <xf numFmtId="0" fontId="35" fillId="34" borderId="0" xfId="0" applyFont="1" applyFill="1" applyAlignment="1">
      <alignment horizontal="left"/>
    </xf>
    <xf numFmtId="0" fontId="35" fillId="35" borderId="0" xfId="0" applyFont="1" applyFill="1" applyAlignment="1">
      <alignment horizontal="left"/>
    </xf>
    <xf numFmtId="0" fontId="35" fillId="0" borderId="66" xfId="0" applyFont="1" applyBorder="1" applyAlignment="1">
      <alignment horizontal="left"/>
    </xf>
    <xf numFmtId="0" fontId="35" fillId="0" borderId="25" xfId="0" applyFont="1" applyBorder="1" applyAlignment="1">
      <alignment horizontal="left"/>
    </xf>
    <xf numFmtId="0" fontId="35" fillId="0" borderId="21" xfId="0" applyFont="1" applyBorder="1" applyAlignment="1">
      <alignment horizontal="left"/>
    </xf>
    <xf numFmtId="0" fontId="9" fillId="0" borderId="0" xfId="35" applyFill="1" applyBorder="1" applyAlignment="1" applyProtection="1">
      <alignment horizontal="center"/>
    </xf>
    <xf numFmtId="0" fontId="36" fillId="25" borderId="59" xfId="0" applyFont="1" applyFill="1" applyBorder="1" applyAlignment="1">
      <alignment horizontal="center"/>
    </xf>
    <xf numFmtId="0" fontId="36" fillId="25" borderId="60" xfId="0" applyFont="1" applyFill="1" applyBorder="1" applyAlignment="1">
      <alignment horizontal="center"/>
    </xf>
    <xf numFmtId="0" fontId="36" fillId="25" borderId="61" xfId="0" applyFont="1" applyFill="1" applyBorder="1" applyAlignment="1">
      <alignment horizontal="center"/>
    </xf>
    <xf numFmtId="0" fontId="30" fillId="0" borderId="0" xfId="0" applyFont="1" applyAlignment="1">
      <alignment horizontal="center"/>
    </xf>
    <xf numFmtId="0" fontId="35" fillId="34" borderId="65" xfId="0" applyFont="1" applyFill="1" applyBorder="1" applyAlignment="1">
      <alignment horizontal="left"/>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8 pt helv" xfId="19" xr:uid="{00000000-0005-0000-0000-000012000000}"/>
    <cellStyle name="Accent1" xfId="20" builtinId="29" customBuiltin="1"/>
    <cellStyle name="Accent2" xfId="21" builtinId="33" customBuiltin="1"/>
    <cellStyle name="Accent3" xfId="22" builtinId="37" customBuiltin="1"/>
    <cellStyle name="Accent4" xfId="23" builtinId="41" customBuiltin="1"/>
    <cellStyle name="Accent5" xfId="24" builtinId="45" customBuiltin="1"/>
    <cellStyle name="Accent6" xfId="25" builtinId="49" customBuiltin="1"/>
    <cellStyle name="Bad" xfId="26" builtinId="27" customBuiltin="1"/>
    <cellStyle name="Calculation" xfId="27" builtinId="22" customBuiltin="1"/>
    <cellStyle name="Check Cell" xfId="28" builtinId="23" customBuiltin="1"/>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7.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266700</xdr:colOff>
          <xdr:row>0</xdr:row>
          <xdr:rowOff>63500</xdr:rowOff>
        </xdr:from>
        <xdr:to>
          <xdr:col>10</xdr:col>
          <xdr:colOff>177800</xdr:colOff>
          <xdr:row>3</xdr:row>
          <xdr:rowOff>469900</xdr:rowOff>
        </xdr:to>
        <xdr:sp macro="" textlink="">
          <xdr:nvSpPr>
            <xdr:cNvPr id="9219" name="Object 3" hidden="1">
              <a:extLst>
                <a:ext uri="{63B3BB69-23CF-44E3-9099-C40C66FF867C}">
                  <a14:compatExt spid="_x0000_s9219"/>
                </a:ext>
                <a:ext uri="{FF2B5EF4-FFF2-40B4-BE49-F238E27FC236}">
                  <a16:creationId xmlns:a16="http://schemas.microsoft.com/office/drawing/2014/main" id="{00000000-0008-0000-0000-00000324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279400</xdr:colOff>
          <xdr:row>4</xdr:row>
          <xdr:rowOff>114300</xdr:rowOff>
        </xdr:from>
        <xdr:to>
          <xdr:col>10</xdr:col>
          <xdr:colOff>177800</xdr:colOff>
          <xdr:row>12</xdr:row>
          <xdr:rowOff>101600</xdr:rowOff>
        </xdr:to>
        <xdr:sp macro="" textlink="">
          <xdr:nvSpPr>
            <xdr:cNvPr id="9220" name="Object 4" hidden="1">
              <a:extLst>
                <a:ext uri="{63B3BB69-23CF-44E3-9099-C40C66FF867C}">
                  <a14:compatExt spid="_x0000_s9220"/>
                </a:ext>
                <a:ext uri="{FF2B5EF4-FFF2-40B4-BE49-F238E27FC236}">
                  <a16:creationId xmlns:a16="http://schemas.microsoft.com/office/drawing/2014/main" id="{00000000-0008-0000-0000-00000424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292100</xdr:colOff>
          <xdr:row>12</xdr:row>
          <xdr:rowOff>177800</xdr:rowOff>
        </xdr:from>
        <xdr:to>
          <xdr:col>11</xdr:col>
          <xdr:colOff>266700</xdr:colOff>
          <xdr:row>26</xdr:row>
          <xdr:rowOff>63500</xdr:rowOff>
        </xdr:to>
        <xdr:sp macro="" textlink="">
          <xdr:nvSpPr>
            <xdr:cNvPr id="9222" name="Object 6" hidden="1">
              <a:extLst>
                <a:ext uri="{63B3BB69-23CF-44E3-9099-C40C66FF867C}">
                  <a14:compatExt spid="_x0000_s9222"/>
                </a:ext>
                <a:ext uri="{FF2B5EF4-FFF2-40B4-BE49-F238E27FC236}">
                  <a16:creationId xmlns:a16="http://schemas.microsoft.com/office/drawing/2014/main" id="{00000000-0008-0000-0000-00000624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292100</xdr:colOff>
          <xdr:row>26</xdr:row>
          <xdr:rowOff>254000</xdr:rowOff>
        </xdr:from>
        <xdr:to>
          <xdr:col>11</xdr:col>
          <xdr:colOff>190500</xdr:colOff>
          <xdr:row>37</xdr:row>
          <xdr:rowOff>749300</xdr:rowOff>
        </xdr:to>
        <xdr:sp macro="" textlink="">
          <xdr:nvSpPr>
            <xdr:cNvPr id="9224" name="Object 8" hidden="1">
              <a:extLst>
                <a:ext uri="{63B3BB69-23CF-44E3-9099-C40C66FF867C}">
                  <a14:compatExt spid="_x0000_s9224"/>
                </a:ext>
                <a:ext uri="{FF2B5EF4-FFF2-40B4-BE49-F238E27FC236}">
                  <a16:creationId xmlns:a16="http://schemas.microsoft.com/office/drawing/2014/main" id="{00000000-0008-0000-0000-00000824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266700</xdr:colOff>
          <xdr:row>38</xdr:row>
          <xdr:rowOff>88900</xdr:rowOff>
        </xdr:from>
        <xdr:to>
          <xdr:col>13</xdr:col>
          <xdr:colOff>139700</xdr:colOff>
          <xdr:row>41</xdr:row>
          <xdr:rowOff>1435100</xdr:rowOff>
        </xdr:to>
        <xdr:sp macro="" textlink="">
          <xdr:nvSpPr>
            <xdr:cNvPr id="9225" name="Object 9" hidden="1">
              <a:extLst>
                <a:ext uri="{63B3BB69-23CF-44E3-9099-C40C66FF867C}">
                  <a14:compatExt spid="_x0000_s9225"/>
                </a:ext>
                <a:ext uri="{FF2B5EF4-FFF2-40B4-BE49-F238E27FC236}">
                  <a16:creationId xmlns:a16="http://schemas.microsoft.com/office/drawing/2014/main" id="{00000000-0008-0000-0000-00000924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twoCellAnchor editAs="oneCell">
    <xdr:from>
      <xdr:col>12</xdr:col>
      <xdr:colOff>0</xdr:colOff>
      <xdr:row>6</xdr:row>
      <xdr:rowOff>0</xdr:rowOff>
    </xdr:from>
    <xdr:to>
      <xdr:col>23</xdr:col>
      <xdr:colOff>127830</xdr:colOff>
      <xdr:row>8</xdr:row>
      <xdr:rowOff>45155</xdr:rowOff>
    </xdr:to>
    <xdr:pic>
      <xdr:nvPicPr>
        <xdr:cNvPr id="3" name="Picture 2">
          <a:extLst>
            <a:ext uri="{FF2B5EF4-FFF2-40B4-BE49-F238E27FC236}">
              <a16:creationId xmlns:a16="http://schemas.microsoft.com/office/drawing/2014/main" id="{40E0B07E-D824-6F44-89DC-9E7575365A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6111" y="2300111"/>
          <a:ext cx="5094941"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457200</xdr:colOff>
          <xdr:row>1</xdr:row>
          <xdr:rowOff>12700</xdr:rowOff>
        </xdr:from>
        <xdr:to>
          <xdr:col>12</xdr:col>
          <xdr:colOff>25400</xdr:colOff>
          <xdr:row>2</xdr:row>
          <xdr:rowOff>1092200</xdr:rowOff>
        </xdr:to>
        <xdr:sp macro="" textlink="">
          <xdr:nvSpPr>
            <xdr:cNvPr id="3075" name="Object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0</xdr:colOff>
          <xdr:row>1</xdr:row>
          <xdr:rowOff>0</xdr:rowOff>
        </xdr:from>
        <xdr:to>
          <xdr:col>12</xdr:col>
          <xdr:colOff>0</xdr:colOff>
          <xdr:row>1</xdr:row>
          <xdr:rowOff>1092200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101600</xdr:colOff>
          <xdr:row>0</xdr:row>
          <xdr:rowOff>50800</xdr:rowOff>
        </xdr:from>
        <xdr:to>
          <xdr:col>11</xdr:col>
          <xdr:colOff>139700</xdr:colOff>
          <xdr:row>2</xdr:row>
          <xdr:rowOff>38100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0</xdr:colOff>
          <xdr:row>1</xdr:row>
          <xdr:rowOff>0</xdr:rowOff>
        </xdr:from>
        <xdr:to>
          <xdr:col>11</xdr:col>
          <xdr:colOff>1054100</xdr:colOff>
          <xdr:row>1</xdr:row>
          <xdr:rowOff>914400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xdr:row>
          <xdr:rowOff>0</xdr:rowOff>
        </xdr:from>
        <xdr:to>
          <xdr:col>12</xdr:col>
          <xdr:colOff>0</xdr:colOff>
          <xdr:row>1</xdr:row>
          <xdr:rowOff>1092200</xdr:rowOff>
        </xdr:to>
        <xdr:sp macro="" textlink="">
          <xdr:nvSpPr>
            <xdr:cNvPr id="4100" name="Object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266700</xdr:colOff>
          <xdr:row>0</xdr:row>
          <xdr:rowOff>101600</xdr:rowOff>
        </xdr:from>
        <xdr:to>
          <xdr:col>11</xdr:col>
          <xdr:colOff>292100</xdr:colOff>
          <xdr:row>2</xdr:row>
          <xdr:rowOff>88900</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0</xdr:colOff>
          <xdr:row>1</xdr:row>
          <xdr:rowOff>0</xdr:rowOff>
        </xdr:from>
        <xdr:to>
          <xdr:col>12</xdr:col>
          <xdr:colOff>12700</xdr:colOff>
          <xdr:row>1</xdr:row>
          <xdr:rowOff>914400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4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xdr:row>
          <xdr:rowOff>0</xdr:rowOff>
        </xdr:from>
        <xdr:to>
          <xdr:col>12</xdr:col>
          <xdr:colOff>0</xdr:colOff>
          <xdr:row>1</xdr:row>
          <xdr:rowOff>1092200</xdr:rowOff>
        </xdr:to>
        <xdr:sp macro="" textlink="">
          <xdr:nvSpPr>
            <xdr:cNvPr id="5122" name="Object 2" hidden="1">
              <a:extLst>
                <a:ext uri="{63B3BB69-23CF-44E3-9099-C40C66FF867C}">
                  <a14:compatExt spid="_x0000_s5122"/>
                </a:ext>
                <a:ext uri="{FF2B5EF4-FFF2-40B4-BE49-F238E27FC236}">
                  <a16:creationId xmlns:a16="http://schemas.microsoft.com/office/drawing/2014/main" id="{00000000-0008-0000-0400-000002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114300</xdr:colOff>
          <xdr:row>0</xdr:row>
          <xdr:rowOff>0</xdr:rowOff>
        </xdr:from>
        <xdr:to>
          <xdr:col>11</xdr:col>
          <xdr:colOff>114300</xdr:colOff>
          <xdr:row>1</xdr:row>
          <xdr:rowOff>1092200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0</xdr:colOff>
          <xdr:row>1</xdr:row>
          <xdr:rowOff>0</xdr:rowOff>
        </xdr:from>
        <xdr:to>
          <xdr:col>12</xdr:col>
          <xdr:colOff>0</xdr:colOff>
          <xdr:row>1</xdr:row>
          <xdr:rowOff>914400</xdr:rowOff>
        </xdr:to>
        <xdr:sp macro="" textlink="">
          <xdr:nvSpPr>
            <xdr:cNvPr id="6145" name="Object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xdr:row>
          <xdr:rowOff>0</xdr:rowOff>
        </xdr:from>
        <xdr:to>
          <xdr:col>12</xdr:col>
          <xdr:colOff>0</xdr:colOff>
          <xdr:row>1</xdr:row>
          <xdr:rowOff>1092200</xdr:rowOff>
        </xdr:to>
        <xdr:sp macro="" textlink="">
          <xdr:nvSpPr>
            <xdr:cNvPr id="6146" name="Object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0</xdr:row>
          <xdr:rowOff>63500</xdr:rowOff>
        </xdr:from>
        <xdr:to>
          <xdr:col>11</xdr:col>
          <xdr:colOff>165100</xdr:colOff>
          <xdr:row>2</xdr:row>
          <xdr:rowOff>38100</xdr:rowOff>
        </xdr:to>
        <xdr:sp macro="" textlink="">
          <xdr:nvSpPr>
            <xdr:cNvPr id="6147" name="Object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0</xdr:colOff>
          <xdr:row>1</xdr:row>
          <xdr:rowOff>0</xdr:rowOff>
        </xdr:from>
        <xdr:to>
          <xdr:col>11</xdr:col>
          <xdr:colOff>1257300</xdr:colOff>
          <xdr:row>1</xdr:row>
          <xdr:rowOff>1092200</xdr:rowOff>
        </xdr:to>
        <xdr:sp macro="" textlink="">
          <xdr:nvSpPr>
            <xdr:cNvPr id="7169" name="Object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25</xdr:row>
          <xdr:rowOff>25400</xdr:rowOff>
        </xdr:from>
        <xdr:to>
          <xdr:col>9</xdr:col>
          <xdr:colOff>571500</xdr:colOff>
          <xdr:row>38</xdr:row>
          <xdr:rowOff>25400</xdr:rowOff>
        </xdr:to>
        <xdr:sp macro="" textlink="">
          <xdr:nvSpPr>
            <xdr:cNvPr id="7220" name="Object 52" hidden="1">
              <a:extLst>
                <a:ext uri="{63B3BB69-23CF-44E3-9099-C40C66FF867C}">
                  <a14:compatExt spid="_x0000_s7220"/>
                </a:ext>
                <a:ext uri="{FF2B5EF4-FFF2-40B4-BE49-F238E27FC236}">
                  <a16:creationId xmlns:a16="http://schemas.microsoft.com/office/drawing/2014/main" id="{00000000-0008-0000-0600-0000341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xdr:colOff>
          <xdr:row>85</xdr:row>
          <xdr:rowOff>25400</xdr:rowOff>
        </xdr:from>
        <xdr:to>
          <xdr:col>9</xdr:col>
          <xdr:colOff>596900</xdr:colOff>
          <xdr:row>97</xdr:row>
          <xdr:rowOff>76200</xdr:rowOff>
        </xdr:to>
        <xdr:sp macro="" textlink="">
          <xdr:nvSpPr>
            <xdr:cNvPr id="7221" name="Object 53" hidden="1">
              <a:extLst>
                <a:ext uri="{63B3BB69-23CF-44E3-9099-C40C66FF867C}">
                  <a14:compatExt spid="_x0000_s7221"/>
                </a:ext>
                <a:ext uri="{FF2B5EF4-FFF2-40B4-BE49-F238E27FC236}">
                  <a16:creationId xmlns:a16="http://schemas.microsoft.com/office/drawing/2014/main" id="{00000000-0008-0000-0600-0000351C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0</xdr:colOff>
          <xdr:row>1</xdr:row>
          <xdr:rowOff>0</xdr:rowOff>
        </xdr:from>
        <xdr:to>
          <xdr:col>12</xdr:col>
          <xdr:colOff>0</xdr:colOff>
          <xdr:row>1</xdr:row>
          <xdr:rowOff>1092200</xdr:rowOff>
        </xdr:to>
        <xdr:sp macro="" textlink="">
          <xdr:nvSpPr>
            <xdr:cNvPr id="7222" name="Object 54" hidden="1">
              <a:extLst>
                <a:ext uri="{63B3BB69-23CF-44E3-9099-C40C66FF867C}">
                  <a14:compatExt spid="_x0000_s7222"/>
                </a:ext>
                <a:ext uri="{FF2B5EF4-FFF2-40B4-BE49-F238E27FC236}">
                  <a16:creationId xmlns:a16="http://schemas.microsoft.com/office/drawing/2014/main" id="{00000000-0008-0000-0600-000036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101600</xdr:colOff>
          <xdr:row>0</xdr:row>
          <xdr:rowOff>12700</xdr:rowOff>
        </xdr:from>
        <xdr:to>
          <xdr:col>11</xdr:col>
          <xdr:colOff>673100</xdr:colOff>
          <xdr:row>1</xdr:row>
          <xdr:rowOff>1092200</xdr:rowOff>
        </xdr:to>
        <xdr:sp macro="" textlink="">
          <xdr:nvSpPr>
            <xdr:cNvPr id="7223" name="Object 55" hidden="1">
              <a:extLst>
                <a:ext uri="{63B3BB69-23CF-44E3-9099-C40C66FF867C}">
                  <a14:compatExt spid="_x0000_s7223"/>
                </a:ext>
                <a:ext uri="{FF2B5EF4-FFF2-40B4-BE49-F238E27FC236}">
                  <a16:creationId xmlns:a16="http://schemas.microsoft.com/office/drawing/2014/main" id="{00000000-0008-0000-0600-0000371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7.png"/><Relationship Id="rId4" Type="http://schemas.openxmlformats.org/officeDocument/2006/relationships/oleObject" Target="../embeddings/oleObject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oleObject" Target="../embeddings/oleObject8.bin"/><Relationship Id="rId5" Type="http://schemas.openxmlformats.org/officeDocument/2006/relationships/image" Target="../media/image7.png"/><Relationship Id="rId4" Type="http://schemas.openxmlformats.org/officeDocument/2006/relationships/oleObject" Target="../embeddings/oleObject7.bin"/></Relationships>
</file>

<file path=xl/worksheets/_rels/sheet4.xml.rels><?xml version="1.0" encoding="UTF-8" standalone="yes"?>
<Relationships xmlns="http://schemas.openxmlformats.org/package/2006/relationships"><Relationship Id="rId3" Type="http://schemas.openxmlformats.org/officeDocument/2006/relationships/oleObject" Target="../embeddings/oleObject9.bin"/><Relationship Id="rId2" Type="http://schemas.openxmlformats.org/officeDocument/2006/relationships/vmlDrawing" Target="../drawings/vmlDrawing4.vml"/><Relationship Id="rId1" Type="http://schemas.openxmlformats.org/officeDocument/2006/relationships/drawing" Target="../drawings/drawing4.xml"/><Relationship Id="rId6" Type="http://schemas.openxmlformats.org/officeDocument/2006/relationships/oleObject" Target="../embeddings/oleObject11.bin"/><Relationship Id="rId5" Type="http://schemas.openxmlformats.org/officeDocument/2006/relationships/oleObject" Target="../embeddings/oleObject10.bin"/><Relationship Id="rId4" Type="http://schemas.openxmlformats.org/officeDocument/2006/relationships/image" Target="../media/image7.png"/></Relationships>
</file>

<file path=xl/worksheets/_rels/sheet5.xml.rels><?xml version="1.0" encoding="UTF-8" standalone="yes"?>
<Relationships xmlns="http://schemas.openxmlformats.org/package/2006/relationships"><Relationship Id="rId3" Type="http://schemas.openxmlformats.org/officeDocument/2006/relationships/oleObject" Target="../embeddings/oleObject12.bin"/><Relationship Id="rId2" Type="http://schemas.openxmlformats.org/officeDocument/2006/relationships/vmlDrawing" Target="../drawings/vmlDrawing5.vml"/><Relationship Id="rId1" Type="http://schemas.openxmlformats.org/officeDocument/2006/relationships/drawing" Target="../drawings/drawing5.xml"/><Relationship Id="rId6" Type="http://schemas.openxmlformats.org/officeDocument/2006/relationships/oleObject" Target="../embeddings/oleObject14.bin"/><Relationship Id="rId5" Type="http://schemas.openxmlformats.org/officeDocument/2006/relationships/oleObject" Target="../embeddings/oleObject13.bin"/><Relationship Id="rId4" Type="http://schemas.openxmlformats.org/officeDocument/2006/relationships/image" Target="../media/image7.png"/></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oleObject" Target="../embeddings/oleObject17.bin"/><Relationship Id="rId2" Type="http://schemas.openxmlformats.org/officeDocument/2006/relationships/drawing" Target="../drawings/drawing6.xml"/><Relationship Id="rId1" Type="http://schemas.openxmlformats.org/officeDocument/2006/relationships/printerSettings" Target="../printerSettings/printerSettings4.bin"/><Relationship Id="rId6" Type="http://schemas.openxmlformats.org/officeDocument/2006/relationships/oleObject" Target="../embeddings/oleObject16.bin"/><Relationship Id="rId5" Type="http://schemas.openxmlformats.org/officeDocument/2006/relationships/image" Target="../media/image7.png"/><Relationship Id="rId4" Type="http://schemas.openxmlformats.org/officeDocument/2006/relationships/oleObject" Target="../embeddings/oleObject15.bin"/></Relationships>
</file>

<file path=xl/worksheets/_rels/sheet7.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oleObject" Target="../embeddings/oleObject18.bin"/><Relationship Id="rId7" Type="http://schemas.openxmlformats.org/officeDocument/2006/relationships/oleObject" Target="../embeddings/oleObject20.bin"/><Relationship Id="rId2" Type="http://schemas.openxmlformats.org/officeDocument/2006/relationships/vmlDrawing" Target="../drawings/vmlDrawing7.vml"/><Relationship Id="rId1" Type="http://schemas.openxmlformats.org/officeDocument/2006/relationships/drawing" Target="../drawings/drawing7.xml"/><Relationship Id="rId6" Type="http://schemas.openxmlformats.org/officeDocument/2006/relationships/image" Target="../media/image8.emf"/><Relationship Id="rId5" Type="http://schemas.openxmlformats.org/officeDocument/2006/relationships/oleObject" Target="../embeddings/oleObject19.bin"/><Relationship Id="rId10" Type="http://schemas.openxmlformats.org/officeDocument/2006/relationships/oleObject" Target="../embeddings/oleObject22.bin"/><Relationship Id="rId4" Type="http://schemas.openxmlformats.org/officeDocument/2006/relationships/image" Target="../media/image7.png"/><Relationship Id="rId9" Type="http://schemas.openxmlformats.org/officeDocument/2006/relationships/oleObject" Target="../embeddings/oleObject2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42"/>
  <sheetViews>
    <sheetView tabSelected="1" topLeftCell="B40" zoomScale="90" zoomScaleNormal="90" workbookViewId="0">
      <selection activeCell="P9" sqref="P9"/>
    </sheetView>
  </sheetViews>
  <sheetFormatPr baseColWidth="10" defaultColWidth="8.75" defaultRowHeight="22"/>
  <cols>
    <col min="2" max="2" width="67.5" customWidth="1"/>
  </cols>
  <sheetData>
    <row r="1" spans="2:2">
      <c r="B1" s="113" t="s">
        <v>102</v>
      </c>
    </row>
    <row r="2" spans="2:2">
      <c r="B2" s="114"/>
    </row>
    <row r="3" spans="2:2">
      <c r="B3" s="115" t="s">
        <v>103</v>
      </c>
    </row>
    <row r="4" spans="2:2" ht="69">
      <c r="B4" s="114" t="s">
        <v>125</v>
      </c>
    </row>
    <row r="5" spans="2:2">
      <c r="B5" s="114"/>
    </row>
    <row r="6" spans="2:2" ht="23">
      <c r="B6" s="114" t="s">
        <v>104</v>
      </c>
    </row>
    <row r="7" spans="2:2">
      <c r="B7" s="114"/>
    </row>
    <row r="8" spans="2:2">
      <c r="B8" s="115" t="s">
        <v>105</v>
      </c>
    </row>
    <row r="9" spans="2:2" ht="92">
      <c r="B9" s="114" t="s">
        <v>126</v>
      </c>
    </row>
    <row r="10" spans="2:2" ht="56">
      <c r="B10" s="116" t="s">
        <v>106</v>
      </c>
    </row>
    <row r="11" spans="2:2">
      <c r="B11" s="114"/>
    </row>
    <row r="12" spans="2:2">
      <c r="B12" s="115" t="s">
        <v>107</v>
      </c>
    </row>
    <row r="13" spans="2:2" ht="92">
      <c r="B13" s="114" t="s">
        <v>127</v>
      </c>
    </row>
    <row r="14" spans="2:2" ht="56">
      <c r="B14" s="116" t="s">
        <v>108</v>
      </c>
    </row>
    <row r="15" spans="2:2" ht="23">
      <c r="B15" s="114" t="s">
        <v>109</v>
      </c>
    </row>
    <row r="16" spans="2:2" ht="111">
      <c r="B16" s="114" t="s">
        <v>110</v>
      </c>
    </row>
    <row r="17" spans="2:2" ht="138">
      <c r="B17" s="114" t="s">
        <v>128</v>
      </c>
    </row>
    <row r="18" spans="2:2" ht="42">
      <c r="B18" s="116" t="s">
        <v>111</v>
      </c>
    </row>
    <row r="19" spans="2:2">
      <c r="B19" s="117" t="s">
        <v>112</v>
      </c>
    </row>
    <row r="20" spans="2:2">
      <c r="B20" s="118" t="s">
        <v>113</v>
      </c>
    </row>
    <row r="21" spans="2:2">
      <c r="B21" s="119" t="s">
        <v>114</v>
      </c>
    </row>
    <row r="22" spans="2:2">
      <c r="B22" s="120" t="s">
        <v>115</v>
      </c>
    </row>
    <row r="23" spans="2:2" ht="46">
      <c r="B23" s="121" t="s">
        <v>116</v>
      </c>
    </row>
    <row r="24" spans="2:2" ht="56">
      <c r="B24" s="122" t="s">
        <v>117</v>
      </c>
    </row>
    <row r="25" spans="2:2" ht="102">
      <c r="B25" s="122" t="s">
        <v>129</v>
      </c>
    </row>
    <row r="26" spans="2:2" ht="70">
      <c r="B26" s="122" t="s">
        <v>130</v>
      </c>
    </row>
    <row r="27" spans="2:2" ht="93">
      <c r="B27" s="122" t="s">
        <v>131</v>
      </c>
    </row>
    <row r="28" spans="2:2">
      <c r="B28" s="123" t="s">
        <v>118</v>
      </c>
    </row>
    <row r="29" spans="2:2">
      <c r="B29" s="124" t="s">
        <v>132</v>
      </c>
    </row>
    <row r="30" spans="2:2">
      <c r="B30" s="125"/>
    </row>
    <row r="31" spans="2:2">
      <c r="B31" s="115" t="s">
        <v>120</v>
      </c>
    </row>
    <row r="32" spans="2:2" ht="69">
      <c r="B32" s="114" t="s">
        <v>121</v>
      </c>
    </row>
    <row r="33" spans="2:2" ht="98">
      <c r="B33" s="116" t="s">
        <v>133</v>
      </c>
    </row>
    <row r="34" spans="2:2">
      <c r="B34" s="115" t="s">
        <v>122</v>
      </c>
    </row>
    <row r="35" spans="2:2" ht="25.5" customHeight="1">
      <c r="B35" s="114" t="s">
        <v>123</v>
      </c>
    </row>
    <row r="36" spans="2:2">
      <c r="B36" s="115" t="s">
        <v>124</v>
      </c>
    </row>
    <row r="37" spans="2:2" ht="60">
      <c r="B37" s="114" t="s">
        <v>135</v>
      </c>
    </row>
    <row r="38" spans="2:2" ht="152">
      <c r="B38" s="114" t="s">
        <v>136</v>
      </c>
    </row>
    <row r="39" spans="2:2" ht="104.25" customHeight="1">
      <c r="B39" s="114" t="s">
        <v>137</v>
      </c>
    </row>
    <row r="40" spans="2:2" ht="267">
      <c r="B40" s="114" t="s">
        <v>138</v>
      </c>
    </row>
    <row r="41" spans="2:2" ht="23" thickBot="1"/>
    <row r="42" spans="2:2" ht="277" thickBot="1">
      <c r="B42" s="129" t="s">
        <v>161</v>
      </c>
    </row>
  </sheetData>
  <pageMargins left="0.7" right="0.7" top="0.75" bottom="0.75" header="0.3" footer="0.3"/>
  <pageSetup orientation="portrait" r:id="rId1"/>
  <drawing r:id="rId2"/>
  <legacyDrawing r:id="rId3"/>
  <oleObjects>
    <mc:AlternateContent xmlns:mc="http://schemas.openxmlformats.org/markup-compatibility/2006">
      <mc:Choice Requires="x14">
        <oleObject progId="ChemDraw.Document.6.0" shapeId="9219" r:id="rId4">
          <objectPr defaultSize="0" r:id="rId5">
            <anchor moveWithCells="1">
              <from>
                <xdr:col>2</xdr:col>
                <xdr:colOff>266700</xdr:colOff>
                <xdr:row>0</xdr:row>
                <xdr:rowOff>63500</xdr:rowOff>
              </from>
              <to>
                <xdr:col>10</xdr:col>
                <xdr:colOff>177800</xdr:colOff>
                <xdr:row>3</xdr:row>
                <xdr:rowOff>469900</xdr:rowOff>
              </to>
            </anchor>
          </objectPr>
        </oleObject>
      </mc:Choice>
      <mc:Fallback>
        <oleObject progId="ChemDraw.Document.6.0" shapeId="9219" r:id="rId4"/>
      </mc:Fallback>
    </mc:AlternateContent>
    <mc:AlternateContent xmlns:mc="http://schemas.openxmlformats.org/markup-compatibility/2006">
      <mc:Choice Requires="x14">
        <oleObject progId="ChemDraw.Document.6.0" shapeId="9220" r:id="rId6">
          <objectPr defaultSize="0" r:id="rId7">
            <anchor moveWithCells="1">
              <from>
                <xdr:col>2</xdr:col>
                <xdr:colOff>279400</xdr:colOff>
                <xdr:row>4</xdr:row>
                <xdr:rowOff>114300</xdr:rowOff>
              </from>
              <to>
                <xdr:col>10</xdr:col>
                <xdr:colOff>177800</xdr:colOff>
                <xdr:row>12</xdr:row>
                <xdr:rowOff>101600</xdr:rowOff>
              </to>
            </anchor>
          </objectPr>
        </oleObject>
      </mc:Choice>
      <mc:Fallback>
        <oleObject progId="ChemDraw.Document.6.0" shapeId="9220" r:id="rId6"/>
      </mc:Fallback>
    </mc:AlternateContent>
    <mc:AlternateContent xmlns:mc="http://schemas.openxmlformats.org/markup-compatibility/2006">
      <mc:Choice Requires="x14">
        <oleObject progId="ChemDraw.Document.6.0" shapeId="9222" r:id="rId8">
          <objectPr defaultSize="0" r:id="rId9">
            <anchor moveWithCells="1">
              <from>
                <xdr:col>2</xdr:col>
                <xdr:colOff>292100</xdr:colOff>
                <xdr:row>12</xdr:row>
                <xdr:rowOff>177800</xdr:rowOff>
              </from>
              <to>
                <xdr:col>11</xdr:col>
                <xdr:colOff>266700</xdr:colOff>
                <xdr:row>26</xdr:row>
                <xdr:rowOff>63500</xdr:rowOff>
              </to>
            </anchor>
          </objectPr>
        </oleObject>
      </mc:Choice>
      <mc:Fallback>
        <oleObject progId="ChemDraw.Document.6.0" shapeId="9222" r:id="rId8"/>
      </mc:Fallback>
    </mc:AlternateContent>
    <mc:AlternateContent xmlns:mc="http://schemas.openxmlformats.org/markup-compatibility/2006">
      <mc:Choice Requires="x14">
        <oleObject progId="ChemDraw.Document.6.0" shapeId="9224" r:id="rId10">
          <objectPr defaultSize="0" r:id="rId11">
            <anchor moveWithCells="1">
              <from>
                <xdr:col>2</xdr:col>
                <xdr:colOff>292100</xdr:colOff>
                <xdr:row>26</xdr:row>
                <xdr:rowOff>254000</xdr:rowOff>
              </from>
              <to>
                <xdr:col>11</xdr:col>
                <xdr:colOff>190500</xdr:colOff>
                <xdr:row>37</xdr:row>
                <xdr:rowOff>749300</xdr:rowOff>
              </to>
            </anchor>
          </objectPr>
        </oleObject>
      </mc:Choice>
      <mc:Fallback>
        <oleObject progId="ChemDraw.Document.6.0" shapeId="9224" r:id="rId10"/>
      </mc:Fallback>
    </mc:AlternateContent>
    <mc:AlternateContent xmlns:mc="http://schemas.openxmlformats.org/markup-compatibility/2006">
      <mc:Choice Requires="x14">
        <oleObject progId="ChemDraw.Document.6.0" shapeId="9225" r:id="rId12">
          <objectPr defaultSize="0" r:id="rId13">
            <anchor moveWithCells="1">
              <from>
                <xdr:col>2</xdr:col>
                <xdr:colOff>266700</xdr:colOff>
                <xdr:row>38</xdr:row>
                <xdr:rowOff>88900</xdr:rowOff>
              </from>
              <to>
                <xdr:col>13</xdr:col>
                <xdr:colOff>139700</xdr:colOff>
                <xdr:row>41</xdr:row>
                <xdr:rowOff>1435100</xdr:rowOff>
              </to>
            </anchor>
          </objectPr>
        </oleObject>
      </mc:Choice>
      <mc:Fallback>
        <oleObject progId="ChemDraw.Document.6.0" shapeId="9225" r:id="rId12"/>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192"/>
  <sheetViews>
    <sheetView zoomScale="80" zoomScaleNormal="80" workbookViewId="0">
      <selection activeCell="D3" sqref="D3"/>
    </sheetView>
  </sheetViews>
  <sheetFormatPr baseColWidth="10" defaultColWidth="8.75" defaultRowHeight="22"/>
  <cols>
    <col min="1" max="1" width="3.75" customWidth="1"/>
    <col min="2" max="2" width="65.5" customWidth="1"/>
    <col min="3" max="13" width="14" customWidth="1"/>
    <col min="14" max="36" width="11.5" customWidth="1"/>
  </cols>
  <sheetData>
    <row r="1" spans="2:13" ht="23" thickBot="1"/>
    <row r="2" spans="2:13" ht="87" customHeight="1" thickBot="1">
      <c r="B2" s="129" t="s">
        <v>159</v>
      </c>
    </row>
    <row r="3" spans="2:13" ht="87" customHeight="1"/>
    <row r="5" spans="2:13" ht="12" customHeight="1" thickBot="1">
      <c r="B5" s="48"/>
      <c r="H5" s="142"/>
      <c r="I5" s="142"/>
      <c r="J5" s="142"/>
    </row>
    <row r="6" spans="2:13" ht="30" thickTop="1" thickBot="1">
      <c r="B6" s="143" t="str">
        <f>'Final Product PMI'!B5</f>
        <v>Final Product - PMI Summary Table</v>
      </c>
      <c r="C6" s="144"/>
      <c r="D6" s="144"/>
      <c r="E6" s="144"/>
      <c r="F6" s="144"/>
      <c r="G6" s="144"/>
      <c r="H6" s="144"/>
      <c r="I6" s="144"/>
      <c r="J6" s="144"/>
      <c r="K6" s="144"/>
      <c r="L6" s="144"/>
      <c r="M6" s="145"/>
    </row>
    <row r="7" spans="2:13" ht="24" thickTop="1" thickBot="1">
      <c r="B7" s="45" t="s">
        <v>5</v>
      </c>
      <c r="C7" s="46">
        <f>'Final Product PMI'!C6</f>
        <v>1</v>
      </c>
      <c r="D7" s="46">
        <f>'Final Product PMI'!D6</f>
        <v>2</v>
      </c>
      <c r="E7" s="46">
        <f>'Final Product PMI'!E6</f>
        <v>3</v>
      </c>
      <c r="F7" s="46">
        <f>'Final Product PMI'!F6</f>
        <v>4</v>
      </c>
      <c r="G7" s="46">
        <f>'Final Product PMI'!G6</f>
        <v>5</v>
      </c>
      <c r="H7" s="46">
        <f>'Final Product PMI'!H6</f>
        <v>6</v>
      </c>
      <c r="I7" s="46">
        <f>'Final Product PMI'!I6</f>
        <v>7</v>
      </c>
      <c r="J7" s="46">
        <f>'Final Product PMI'!J6</f>
        <v>8</v>
      </c>
      <c r="K7" s="46">
        <f>'Final Product PMI'!K6</f>
        <v>9</v>
      </c>
      <c r="L7" s="46">
        <f>'Final Product PMI'!L6</f>
        <v>10</v>
      </c>
      <c r="M7" s="46">
        <f>'Final Product PMI'!M6</f>
        <v>11</v>
      </c>
    </row>
    <row r="8" spans="2:13" ht="23" thickTop="1">
      <c r="B8" s="42" t="s">
        <v>0</v>
      </c>
      <c r="C8" s="106">
        <f>'Final Product PMI'!C7</f>
        <v>0</v>
      </c>
      <c r="D8" s="106">
        <f>'Final Product PMI'!D7</f>
        <v>0</v>
      </c>
      <c r="E8" s="106">
        <f>'Final Product PMI'!E7</f>
        <v>0</v>
      </c>
      <c r="F8" s="106">
        <f>'Final Product PMI'!F7</f>
        <v>0</v>
      </c>
      <c r="G8" s="106">
        <f>'Final Product PMI'!G7</f>
        <v>0</v>
      </c>
      <c r="H8" s="106">
        <f>'Final Product PMI'!H7</f>
        <v>0</v>
      </c>
      <c r="I8" s="106">
        <f>'Final Product PMI'!I7</f>
        <v>0</v>
      </c>
      <c r="J8" s="106">
        <f>'Final Product PMI'!J7</f>
        <v>0</v>
      </c>
      <c r="K8" s="106">
        <f>'Final Product PMI'!K7</f>
        <v>0</v>
      </c>
      <c r="L8" s="106">
        <f>'Final Product PMI'!L7</f>
        <v>0</v>
      </c>
      <c r="M8" s="106">
        <f>'Final Product PMI'!M7</f>
        <v>0</v>
      </c>
    </row>
    <row r="9" spans="2:13">
      <c r="B9" s="40" t="s">
        <v>1</v>
      </c>
      <c r="C9" s="106">
        <f>'Final Product PMI'!C8</f>
        <v>2</v>
      </c>
      <c r="D9" s="106">
        <f>'Final Product PMI'!D8</f>
        <v>2700</v>
      </c>
      <c r="E9" s="106">
        <f>'Final Product PMI'!E8</f>
        <v>0</v>
      </c>
      <c r="F9" s="106">
        <f>'Final Product PMI'!F8</f>
        <v>0</v>
      </c>
      <c r="G9" s="106">
        <f>'Final Product PMI'!G8</f>
        <v>0</v>
      </c>
      <c r="H9" s="106">
        <f>'Final Product PMI'!H8</f>
        <v>0</v>
      </c>
      <c r="I9" s="106">
        <f>'Final Product PMI'!I8</f>
        <v>0</v>
      </c>
      <c r="J9" s="106">
        <f>'Final Product PMI'!J8</f>
        <v>0</v>
      </c>
      <c r="K9" s="106">
        <f>'Final Product PMI'!K8</f>
        <v>0</v>
      </c>
      <c r="L9" s="106">
        <f>'Final Product PMI'!L8</f>
        <v>0</v>
      </c>
      <c r="M9" s="106">
        <f>'Final Product PMI'!M8</f>
        <v>0</v>
      </c>
    </row>
    <row r="10" spans="2:13">
      <c r="B10" s="40" t="s">
        <v>2</v>
      </c>
      <c r="C10" s="106">
        <f>'Final Product PMI'!C9</f>
        <v>10</v>
      </c>
      <c r="D10" s="106">
        <f>'Final Product PMI'!D9</f>
        <v>10000</v>
      </c>
      <c r="E10" s="106">
        <f>'Final Product PMI'!E9</f>
        <v>0</v>
      </c>
      <c r="F10" s="106">
        <f>'Final Product PMI'!F9</f>
        <v>0</v>
      </c>
      <c r="G10" s="106">
        <f>'Final Product PMI'!G9</f>
        <v>0</v>
      </c>
      <c r="H10" s="106">
        <f>'Final Product PMI'!H9</f>
        <v>0</v>
      </c>
      <c r="I10" s="106">
        <f>'Final Product PMI'!I9</f>
        <v>0</v>
      </c>
      <c r="J10" s="106">
        <f>'Final Product PMI'!J9</f>
        <v>0</v>
      </c>
      <c r="K10" s="106">
        <f>'Final Product PMI'!K9</f>
        <v>0</v>
      </c>
      <c r="L10" s="106">
        <f>'Final Product PMI'!L9</f>
        <v>0</v>
      </c>
      <c r="M10" s="106">
        <f>'Final Product PMI'!M9</f>
        <v>0</v>
      </c>
    </row>
    <row r="11" spans="2:13">
      <c r="B11" s="40" t="s">
        <v>3</v>
      </c>
      <c r="C11" s="106">
        <f>'Final Product PMI'!C10</f>
        <v>5</v>
      </c>
      <c r="D11" s="106">
        <f>'Final Product PMI'!D10</f>
        <v>10000</v>
      </c>
      <c r="E11" s="106">
        <f>'Final Product PMI'!E10</f>
        <v>0</v>
      </c>
      <c r="F11" s="106">
        <f>'Final Product PMI'!F10</f>
        <v>0</v>
      </c>
      <c r="G11" s="106">
        <f>'Final Product PMI'!G10</f>
        <v>0</v>
      </c>
      <c r="H11" s="106">
        <f>'Final Product PMI'!H10</f>
        <v>0</v>
      </c>
      <c r="I11" s="106">
        <f>'Final Product PMI'!I10</f>
        <v>0</v>
      </c>
      <c r="J11" s="106">
        <f>'Final Product PMI'!J10</f>
        <v>0</v>
      </c>
      <c r="K11" s="106">
        <f>'Final Product PMI'!K10</f>
        <v>0</v>
      </c>
      <c r="L11" s="106">
        <f>'Final Product PMI'!L10</f>
        <v>0</v>
      </c>
      <c r="M11" s="106">
        <f>'Final Product PMI'!M10</f>
        <v>0</v>
      </c>
    </row>
    <row r="12" spans="2:13">
      <c r="B12" s="41" t="s">
        <v>6</v>
      </c>
      <c r="C12" s="43" t="e">
        <f>'Final Product PMI'!C11</f>
        <v>#DIV/0!</v>
      </c>
      <c r="D12" s="43" t="e">
        <f>'Final Product PMI'!D11</f>
        <v>#DIV/0!</v>
      </c>
      <c r="E12" s="43" t="e">
        <f>'Final Product PMI'!E11</f>
        <v>#DIV/0!</v>
      </c>
      <c r="F12" s="43" t="e">
        <f>'Final Product PMI'!F11</f>
        <v>#DIV/0!</v>
      </c>
      <c r="G12" s="43" t="e">
        <f>'Final Product PMI'!G11</f>
        <v>#DIV/0!</v>
      </c>
      <c r="H12" s="43" t="e">
        <f>'Final Product PMI'!H11</f>
        <v>#DIV/0!</v>
      </c>
      <c r="I12" s="43" t="e">
        <f>'Final Product PMI'!I11</f>
        <v>#DIV/0!</v>
      </c>
      <c r="J12" s="43" t="e">
        <f>'Final Product PMI'!J11</f>
        <v>#DIV/0!</v>
      </c>
      <c r="K12" s="43" t="e">
        <f>'Final Product PMI'!K11</f>
        <v>#DIV/0!</v>
      </c>
      <c r="L12" s="43" t="e">
        <f>'Final Product PMI'!L11</f>
        <v>#DIV/0!</v>
      </c>
      <c r="M12" s="43" t="e">
        <f>'Final Product PMI'!M11</f>
        <v>#DIV/0!</v>
      </c>
    </row>
    <row r="13" spans="2:13">
      <c r="B13" s="41" t="s">
        <v>19</v>
      </c>
      <c r="C13" s="43" t="e">
        <f>'Final Product PMI'!C12</f>
        <v>#DIV/0!</v>
      </c>
      <c r="D13" s="43" t="e">
        <f>'Final Product PMI'!D12</f>
        <v>#DIV/0!</v>
      </c>
      <c r="E13" s="43" t="e">
        <f>'Final Product PMI'!E12</f>
        <v>#DIV/0!</v>
      </c>
      <c r="F13" s="43" t="e">
        <f>'Final Product PMI'!F12</f>
        <v>#DIV/0!</v>
      </c>
      <c r="G13" s="43" t="e">
        <f>'Final Product PMI'!G12</f>
        <v>#DIV/0!</v>
      </c>
      <c r="H13" s="43" t="e">
        <f>'Final Product PMI'!H12</f>
        <v>#DIV/0!</v>
      </c>
      <c r="I13" s="43" t="e">
        <f>'Final Product PMI'!I12</f>
        <v>#DIV/0!</v>
      </c>
      <c r="J13" s="43" t="e">
        <f>'Final Product PMI'!J12</f>
        <v>#DIV/0!</v>
      </c>
      <c r="K13" s="43" t="e">
        <f>'Final Product PMI'!K12</f>
        <v>#DIV/0!</v>
      </c>
      <c r="L13" s="43" t="e">
        <f>'Final Product PMI'!L12</f>
        <v>#DIV/0!</v>
      </c>
      <c r="M13" s="43" t="e">
        <f>'Final Product PMI'!M12</f>
        <v>#DIV/0!</v>
      </c>
    </row>
    <row r="14" spans="2:13">
      <c r="B14" s="41" t="s">
        <v>20</v>
      </c>
      <c r="C14" s="43" t="e">
        <f>'Final Product PMI'!C13</f>
        <v>#DIV/0!</v>
      </c>
      <c r="D14" s="43" t="e">
        <f>'Final Product PMI'!D13</f>
        <v>#DIV/0!</v>
      </c>
      <c r="E14" s="43" t="e">
        <f>'Final Product PMI'!E13</f>
        <v>#DIV/0!</v>
      </c>
      <c r="F14" s="43" t="e">
        <f>'Final Product PMI'!F13</f>
        <v>#DIV/0!</v>
      </c>
      <c r="G14" s="43" t="e">
        <f>'Final Product PMI'!G13</f>
        <v>#DIV/0!</v>
      </c>
      <c r="H14" s="43" t="e">
        <f>'Final Product PMI'!H13</f>
        <v>#DIV/0!</v>
      </c>
      <c r="I14" s="43" t="e">
        <f>'Final Product PMI'!I13</f>
        <v>#DIV/0!</v>
      </c>
      <c r="J14" s="43" t="e">
        <f>'Final Product PMI'!J13</f>
        <v>#DIV/0!</v>
      </c>
      <c r="K14" s="43" t="e">
        <f>'Final Product PMI'!K13</f>
        <v>#DIV/0!</v>
      </c>
      <c r="L14" s="43" t="e">
        <f>'Final Product PMI'!L13</f>
        <v>#DIV/0!</v>
      </c>
      <c r="M14" s="43" t="e">
        <f>'Final Product PMI'!M13</f>
        <v>#DIV/0!</v>
      </c>
    </row>
    <row r="15" spans="2:13">
      <c r="B15" s="41" t="s">
        <v>21</v>
      </c>
      <c r="C15" s="43" t="e">
        <f>'Final Product PMI'!C14</f>
        <v>#DIV/0!</v>
      </c>
      <c r="D15" s="43" t="e">
        <f>'Final Product PMI'!D14</f>
        <v>#DIV/0!</v>
      </c>
      <c r="E15" s="43" t="e">
        <f>'Final Product PMI'!E14</f>
        <v>#DIV/0!</v>
      </c>
      <c r="F15" s="43" t="e">
        <f>'Final Product PMI'!F14</f>
        <v>#DIV/0!</v>
      </c>
      <c r="G15" s="43" t="e">
        <f>'Final Product PMI'!G14</f>
        <v>#DIV/0!</v>
      </c>
      <c r="H15" s="43" t="e">
        <f>'Final Product PMI'!H14</f>
        <v>#DIV/0!</v>
      </c>
      <c r="I15" s="43" t="e">
        <f>'Final Product PMI'!I14</f>
        <v>#DIV/0!</v>
      </c>
      <c r="J15" s="43" t="e">
        <f>'Final Product PMI'!J14</f>
        <v>#DIV/0!</v>
      </c>
      <c r="K15" s="43" t="e">
        <f>'Final Product PMI'!K14</f>
        <v>#DIV/0!</v>
      </c>
      <c r="L15" s="43" t="e">
        <f>'Final Product PMI'!L14</f>
        <v>#DIV/0!</v>
      </c>
      <c r="M15" s="43" t="e">
        <f>'Final Product PMI'!M14</f>
        <v>#DIV/0!</v>
      </c>
    </row>
    <row r="16" spans="2:13">
      <c r="B16" s="41" t="s">
        <v>22</v>
      </c>
      <c r="C16" s="43" t="e">
        <f>'Final Product PMI'!C15</f>
        <v>#DIV/0!</v>
      </c>
      <c r="D16" s="43" t="e">
        <f>'Final Product PMI'!D15</f>
        <v>#DIV/0!</v>
      </c>
      <c r="E16" s="43" t="e">
        <f>'Final Product PMI'!E15</f>
        <v>#DIV/0!</v>
      </c>
      <c r="F16" s="43" t="e">
        <f>'Final Product PMI'!F15</f>
        <v>#DIV/0!</v>
      </c>
      <c r="G16" s="43" t="e">
        <f>'Final Product PMI'!G15</f>
        <v>#DIV/0!</v>
      </c>
      <c r="H16" s="43" t="e">
        <f>'Final Product PMI'!H15</f>
        <v>#DIV/0!</v>
      </c>
      <c r="I16" s="43" t="e">
        <f>'Final Product PMI'!I15</f>
        <v>#DIV/0!</v>
      </c>
      <c r="J16" s="43" t="e">
        <f>'Final Product PMI'!J15</f>
        <v>#DIV/0!</v>
      </c>
      <c r="K16" s="43" t="e">
        <f>'Final Product PMI'!K15</f>
        <v>#DIV/0!</v>
      </c>
      <c r="L16" s="43" t="e">
        <f>'Final Product PMI'!L15</f>
        <v>#DIV/0!</v>
      </c>
      <c r="M16" s="43" t="e">
        <f>'Final Product PMI'!M15</f>
        <v>#DIV/0!</v>
      </c>
    </row>
    <row r="17" spans="2:15">
      <c r="B17" s="102" t="s">
        <v>14</v>
      </c>
      <c r="C17" s="103" t="e">
        <f>'Final Product PMI'!C16</f>
        <v>#DIV/0!</v>
      </c>
      <c r="D17" s="103" t="e">
        <f>'Final Product PMI'!D16</f>
        <v>#DIV/0!</v>
      </c>
      <c r="E17" s="103" t="e">
        <f>'Final Product PMI'!E16</f>
        <v>#DIV/0!</v>
      </c>
      <c r="F17" s="103" t="e">
        <f>'Final Product PMI'!F16</f>
        <v>#DIV/0!</v>
      </c>
      <c r="G17" s="103" t="e">
        <f>'Final Product PMI'!G16</f>
        <v>#DIV/0!</v>
      </c>
      <c r="H17" s="103" t="e">
        <f>'Final Product PMI'!H16</f>
        <v>#DIV/0!</v>
      </c>
      <c r="I17" s="103" t="e">
        <f>'Final Product PMI'!I16</f>
        <v>#DIV/0!</v>
      </c>
      <c r="J17" s="103" t="e">
        <f>'Final Product PMI'!J16</f>
        <v>#DIV/0!</v>
      </c>
      <c r="K17" s="103" t="e">
        <f>'Final Product PMI'!K16</f>
        <v>#DIV/0!</v>
      </c>
      <c r="L17" s="103" t="e">
        <f>'Final Product PMI'!L16</f>
        <v>#DIV/0!</v>
      </c>
      <c r="M17" s="103" t="e">
        <f>'Final Product PMI'!M16</f>
        <v>#DIV/0!</v>
      </c>
    </row>
    <row r="18" spans="2:15">
      <c r="B18" s="102" t="s">
        <v>23</v>
      </c>
      <c r="C18" s="103" t="e">
        <f>'Final Product PMI'!C17</f>
        <v>#DIV/0!</v>
      </c>
      <c r="D18" s="103" t="e">
        <f>'Final Product PMI'!D17</f>
        <v>#DIV/0!</v>
      </c>
      <c r="E18" s="103" t="e">
        <f>'Final Product PMI'!E17</f>
        <v>#DIV/0!</v>
      </c>
      <c r="F18" s="103" t="e">
        <f>'Final Product PMI'!F17</f>
        <v>#DIV/0!</v>
      </c>
      <c r="G18" s="103" t="e">
        <f>'Final Product PMI'!G17</f>
        <v>#DIV/0!</v>
      </c>
      <c r="H18" s="103" t="e">
        <f>'Final Product PMI'!H17</f>
        <v>#DIV/0!</v>
      </c>
      <c r="I18" s="103" t="e">
        <f>'Final Product PMI'!I17</f>
        <v>#DIV/0!</v>
      </c>
      <c r="J18" s="103" t="e">
        <f>'Final Product PMI'!J17</f>
        <v>#DIV/0!</v>
      </c>
      <c r="K18" s="103" t="e">
        <f>'Final Product PMI'!K17</f>
        <v>#DIV/0!</v>
      </c>
      <c r="L18" s="103" t="e">
        <f>'Final Product PMI'!L17</f>
        <v>#DIV/0!</v>
      </c>
      <c r="M18" s="103" t="e">
        <f>'Final Product PMI'!M17</f>
        <v>#DIV/0!</v>
      </c>
    </row>
    <row r="19" spans="2:15">
      <c r="B19" s="102" t="s">
        <v>24</v>
      </c>
      <c r="C19" s="103" t="e">
        <f>'Final Product PMI'!C18</f>
        <v>#DIV/0!</v>
      </c>
      <c r="D19" s="103" t="e">
        <f>'Final Product PMI'!D18</f>
        <v>#DIV/0!</v>
      </c>
      <c r="E19" s="103" t="e">
        <f>'Final Product PMI'!E18</f>
        <v>#DIV/0!</v>
      </c>
      <c r="F19" s="103" t="e">
        <f>'Final Product PMI'!F18</f>
        <v>#DIV/0!</v>
      </c>
      <c r="G19" s="103" t="e">
        <f>'Final Product PMI'!G18</f>
        <v>#DIV/0!</v>
      </c>
      <c r="H19" s="103" t="e">
        <f>'Final Product PMI'!H18</f>
        <v>#DIV/0!</v>
      </c>
      <c r="I19" s="103" t="e">
        <f>'Final Product PMI'!I18</f>
        <v>#DIV/0!</v>
      </c>
      <c r="J19" s="103" t="e">
        <f>'Final Product PMI'!J18</f>
        <v>#DIV/0!</v>
      </c>
      <c r="K19" s="103" t="e">
        <f>'Final Product PMI'!K18</f>
        <v>#DIV/0!</v>
      </c>
      <c r="L19" s="103" t="e">
        <f>'Final Product PMI'!L18</f>
        <v>#DIV/0!</v>
      </c>
      <c r="M19" s="103" t="e">
        <f>'Final Product PMI'!M18</f>
        <v>#DIV/0!</v>
      </c>
    </row>
    <row r="20" spans="2:15">
      <c r="B20" s="102" t="s">
        <v>25</v>
      </c>
      <c r="C20" s="103" t="e">
        <f>'Final Product PMI'!C19</f>
        <v>#DIV/0!</v>
      </c>
      <c r="D20" s="103" t="e">
        <f>'Final Product PMI'!D19</f>
        <v>#DIV/0!</v>
      </c>
      <c r="E20" s="103" t="e">
        <f>'Final Product PMI'!E19</f>
        <v>#DIV/0!</v>
      </c>
      <c r="F20" s="103" t="e">
        <f>'Final Product PMI'!F19</f>
        <v>#DIV/0!</v>
      </c>
      <c r="G20" s="103" t="e">
        <f>'Final Product PMI'!G19</f>
        <v>#DIV/0!</v>
      </c>
      <c r="H20" s="103" t="e">
        <f>'Final Product PMI'!H19</f>
        <v>#DIV/0!</v>
      </c>
      <c r="I20" s="103" t="e">
        <f>'Final Product PMI'!I19</f>
        <v>#DIV/0!</v>
      </c>
      <c r="J20" s="103" t="e">
        <f>'Final Product PMI'!J19</f>
        <v>#DIV/0!</v>
      </c>
      <c r="K20" s="103" t="e">
        <f>'Final Product PMI'!K19</f>
        <v>#DIV/0!</v>
      </c>
      <c r="L20" s="103" t="e">
        <f>'Final Product PMI'!L19</f>
        <v>#DIV/0!</v>
      </c>
      <c r="M20" s="103" t="e">
        <f>'Final Product PMI'!M19</f>
        <v>#DIV/0!</v>
      </c>
    </row>
    <row r="21" spans="2:15" ht="23" thickBot="1">
      <c r="B21" s="104" t="s">
        <v>26</v>
      </c>
      <c r="C21" s="105" t="e">
        <f>'Final Product PMI'!C20</f>
        <v>#DIV/0!</v>
      </c>
      <c r="D21" s="105" t="e">
        <f>'Final Product PMI'!D20</f>
        <v>#DIV/0!</v>
      </c>
      <c r="E21" s="105" t="e">
        <f>'Final Product PMI'!E20</f>
        <v>#DIV/0!</v>
      </c>
      <c r="F21" s="105" t="e">
        <f>'Final Product PMI'!F20</f>
        <v>#DIV/0!</v>
      </c>
      <c r="G21" s="105" t="e">
        <f>'Final Product PMI'!G20</f>
        <v>#DIV/0!</v>
      </c>
      <c r="H21" s="105" t="e">
        <f>'Final Product PMI'!H20</f>
        <v>#DIV/0!</v>
      </c>
      <c r="I21" s="105" t="e">
        <f>'Final Product PMI'!I20</f>
        <v>#DIV/0!</v>
      </c>
      <c r="J21" s="105" t="e">
        <f>'Final Product PMI'!J20</f>
        <v>#DIV/0!</v>
      </c>
      <c r="K21" s="105" t="e">
        <f>'Final Product PMI'!K20</f>
        <v>#DIV/0!</v>
      </c>
      <c r="L21" s="105" t="e">
        <f>'Final Product PMI'!L20</f>
        <v>#DIV/0!</v>
      </c>
      <c r="M21" s="105" t="e">
        <f>'Final Product PMI'!M20</f>
        <v>#DIV/0!</v>
      </c>
    </row>
    <row r="22" spans="2:15">
      <c r="B22" s="133" t="s">
        <v>134</v>
      </c>
      <c r="C22" s="134"/>
      <c r="D22" s="134"/>
      <c r="E22" s="134"/>
      <c r="F22" s="134"/>
      <c r="G22" s="134"/>
      <c r="H22" s="134"/>
      <c r="I22" s="134"/>
      <c r="J22" s="134"/>
      <c r="K22" s="134"/>
      <c r="L22" s="134"/>
      <c r="M22" s="135"/>
    </row>
    <row r="23" spans="2:15">
      <c r="B23" s="136"/>
      <c r="C23" s="137"/>
      <c r="D23" s="137"/>
      <c r="E23" s="137"/>
      <c r="F23" s="137"/>
      <c r="G23" s="137"/>
      <c r="H23" s="137"/>
      <c r="I23" s="137"/>
      <c r="J23" s="137"/>
      <c r="K23" s="137"/>
      <c r="L23" s="137"/>
      <c r="M23" s="138"/>
    </row>
    <row r="24" spans="2:15" ht="23" thickBot="1">
      <c r="B24" s="139"/>
      <c r="C24" s="140"/>
      <c r="D24" s="140"/>
      <c r="E24" s="140"/>
      <c r="F24" s="140"/>
      <c r="G24" s="140"/>
      <c r="H24" s="140"/>
      <c r="I24" s="140"/>
      <c r="J24" s="140"/>
      <c r="K24" s="140"/>
      <c r="L24" s="140"/>
      <c r="M24" s="141"/>
    </row>
    <row r="26" spans="2:15" ht="23" thickBot="1"/>
    <row r="27" spans="2:15" ht="30" thickTop="1" thickBot="1">
      <c r="B27" s="143" t="str">
        <f>'Fragment 1 PMI'!B5</f>
        <v>Fragment 1 - PMI Summary Table</v>
      </c>
      <c r="C27" s="144"/>
      <c r="D27" s="144"/>
      <c r="E27" s="144"/>
      <c r="F27" s="144"/>
      <c r="G27" s="144"/>
      <c r="H27" s="144"/>
      <c r="I27" s="144"/>
      <c r="J27" s="144"/>
      <c r="K27" s="144"/>
      <c r="L27" s="144"/>
      <c r="M27" s="145"/>
    </row>
    <row r="28" spans="2:15" ht="24" thickTop="1" thickBot="1">
      <c r="B28" s="45" t="s">
        <v>5</v>
      </c>
      <c r="C28" s="49">
        <f>'Fragment 1 PMI'!C6</f>
        <v>1</v>
      </c>
      <c r="D28" s="49">
        <f>'Fragment 1 PMI'!D6</f>
        <v>2</v>
      </c>
      <c r="E28" s="49">
        <f>'Fragment 1 PMI'!E6</f>
        <v>3</v>
      </c>
      <c r="F28" s="49">
        <f>'Fragment 1 PMI'!F6</f>
        <v>4</v>
      </c>
      <c r="G28" s="49">
        <f>'Fragment 1 PMI'!G6</f>
        <v>5</v>
      </c>
      <c r="H28" s="49">
        <f>'Fragment 1 PMI'!H6</f>
        <v>6</v>
      </c>
      <c r="I28" s="49">
        <f>'Fragment 1 PMI'!I6</f>
        <v>7</v>
      </c>
      <c r="J28" s="49">
        <f>'Fragment 1 PMI'!J6</f>
        <v>8</v>
      </c>
      <c r="K28" s="49">
        <f>'Fragment 1 PMI'!K6</f>
        <v>9</v>
      </c>
      <c r="L28" s="49">
        <f>'Fragment 1 PMI'!L6</f>
        <v>10</v>
      </c>
      <c r="M28" s="49">
        <f>'Fragment 1 PMI'!M6</f>
        <v>11</v>
      </c>
    </row>
    <row r="29" spans="2:15" ht="23" thickTop="1">
      <c r="B29" s="42" t="s">
        <v>0</v>
      </c>
      <c r="C29" s="106">
        <f>'Fragment 1 PMI'!C7</f>
        <v>0</v>
      </c>
      <c r="D29" s="106">
        <f>'Fragment 1 PMI'!D7</f>
        <v>0</v>
      </c>
      <c r="E29" s="106">
        <f>'Fragment 1 PMI'!E7</f>
        <v>0</v>
      </c>
      <c r="F29" s="106">
        <f>'Fragment 1 PMI'!F7</f>
        <v>0</v>
      </c>
      <c r="G29" s="106">
        <f>'Fragment 1 PMI'!G7</f>
        <v>0</v>
      </c>
      <c r="H29" s="106">
        <f>'Fragment 1 PMI'!H7</f>
        <v>0</v>
      </c>
      <c r="I29" s="106">
        <f>'Fragment 1 PMI'!I7</f>
        <v>0</v>
      </c>
      <c r="J29" s="106">
        <f>'Fragment 1 PMI'!J7</f>
        <v>0</v>
      </c>
      <c r="K29" s="106">
        <f>'Fragment 1 PMI'!K7</f>
        <v>0</v>
      </c>
      <c r="L29" s="106">
        <f>'Fragment 1 PMI'!L7</f>
        <v>0</v>
      </c>
      <c r="M29" s="106">
        <f>'Fragment 1 PMI'!M7</f>
        <v>0</v>
      </c>
      <c r="O29" s="50"/>
    </row>
    <row r="30" spans="2:15">
      <c r="B30" s="40" t="s">
        <v>1</v>
      </c>
      <c r="C30" s="106">
        <f>'Fragment 1 PMI'!C8</f>
        <v>9.3000000000000007</v>
      </c>
      <c r="D30" s="106">
        <f>'Fragment 1 PMI'!D8</f>
        <v>0</v>
      </c>
      <c r="E30" s="106">
        <f>'Fragment 1 PMI'!E8</f>
        <v>0</v>
      </c>
      <c r="F30" s="106">
        <f>'Fragment 1 PMI'!F8</f>
        <v>0</v>
      </c>
      <c r="G30" s="106">
        <f>'Fragment 1 PMI'!G8</f>
        <v>0</v>
      </c>
      <c r="H30" s="106">
        <f>'Fragment 1 PMI'!H8</f>
        <v>0</v>
      </c>
      <c r="I30" s="106">
        <f>'Fragment 1 PMI'!I8</f>
        <v>0</v>
      </c>
      <c r="J30" s="106">
        <f>'Fragment 1 PMI'!J8</f>
        <v>0</v>
      </c>
      <c r="K30" s="106">
        <f>'Fragment 1 PMI'!K8</f>
        <v>0</v>
      </c>
      <c r="L30" s="106">
        <f>'Fragment 1 PMI'!L8</f>
        <v>0</v>
      </c>
      <c r="M30" s="106">
        <f>'Fragment 1 PMI'!M8</f>
        <v>0</v>
      </c>
    </row>
    <row r="31" spans="2:15">
      <c r="B31" s="40" t="s">
        <v>2</v>
      </c>
      <c r="C31" s="106">
        <f>'Fragment 1 PMI'!C9</f>
        <v>150</v>
      </c>
      <c r="D31" s="106">
        <f>'Fragment 1 PMI'!D9</f>
        <v>0</v>
      </c>
      <c r="E31" s="106">
        <f>'Fragment 1 PMI'!E9</f>
        <v>0</v>
      </c>
      <c r="F31" s="106">
        <f>'Fragment 1 PMI'!F9</f>
        <v>0</v>
      </c>
      <c r="G31" s="106">
        <f>'Fragment 1 PMI'!G9</f>
        <v>0</v>
      </c>
      <c r="H31" s="106">
        <f>'Fragment 1 PMI'!H9</f>
        <v>0</v>
      </c>
      <c r="I31" s="106">
        <f>'Fragment 1 PMI'!I9</f>
        <v>0</v>
      </c>
      <c r="J31" s="106">
        <f>'Fragment 1 PMI'!J9</f>
        <v>0</v>
      </c>
      <c r="K31" s="106">
        <f>'Fragment 1 PMI'!K9</f>
        <v>0</v>
      </c>
      <c r="L31" s="106">
        <f>'Fragment 1 PMI'!L9</f>
        <v>0</v>
      </c>
      <c r="M31" s="106">
        <f>'Fragment 1 PMI'!M9</f>
        <v>0</v>
      </c>
    </row>
    <row r="32" spans="2:15">
      <c r="B32" s="40" t="s">
        <v>3</v>
      </c>
      <c r="C32" s="106">
        <f>'Fragment 1 PMI'!C10</f>
        <v>0</v>
      </c>
      <c r="D32" s="106">
        <f>'Fragment 1 PMI'!D10</f>
        <v>0</v>
      </c>
      <c r="E32" s="106">
        <f>'Fragment 1 PMI'!E10</f>
        <v>0</v>
      </c>
      <c r="F32" s="106">
        <f>'Fragment 1 PMI'!F10</f>
        <v>0</v>
      </c>
      <c r="G32" s="106">
        <f>'Fragment 1 PMI'!G10</f>
        <v>0</v>
      </c>
      <c r="H32" s="106">
        <f>'Fragment 1 PMI'!H10</f>
        <v>0</v>
      </c>
      <c r="I32" s="106">
        <f>'Fragment 1 PMI'!I10</f>
        <v>0</v>
      </c>
      <c r="J32" s="106">
        <f>'Fragment 1 PMI'!J10</f>
        <v>0</v>
      </c>
      <c r="K32" s="106">
        <f>'Fragment 1 PMI'!K10</f>
        <v>0</v>
      </c>
      <c r="L32" s="106">
        <f>'Fragment 1 PMI'!L10</f>
        <v>0</v>
      </c>
      <c r="M32" s="106">
        <f>'Fragment 1 PMI'!M10</f>
        <v>0</v>
      </c>
    </row>
    <row r="33" spans="2:13">
      <c r="B33" s="41" t="s">
        <v>6</v>
      </c>
      <c r="C33" s="43" t="e">
        <f>'Fragment 1 PMI'!C11</f>
        <v>#DIV/0!</v>
      </c>
      <c r="D33" s="43" t="e">
        <f>'Fragment 1 PMI'!D11</f>
        <v>#DIV/0!</v>
      </c>
      <c r="E33" s="43" t="e">
        <f>'Fragment 1 PMI'!E11</f>
        <v>#DIV/0!</v>
      </c>
      <c r="F33" s="43" t="e">
        <f>'Fragment 1 PMI'!F11</f>
        <v>#DIV/0!</v>
      </c>
      <c r="G33" s="43" t="e">
        <f>'Fragment 1 PMI'!G11</f>
        <v>#DIV/0!</v>
      </c>
      <c r="H33" s="43" t="e">
        <f>'Fragment 1 PMI'!H11</f>
        <v>#DIV/0!</v>
      </c>
      <c r="I33" s="43" t="e">
        <f>'Fragment 1 PMI'!I11</f>
        <v>#DIV/0!</v>
      </c>
      <c r="J33" s="43" t="e">
        <f>'Fragment 1 PMI'!J11</f>
        <v>#DIV/0!</v>
      </c>
      <c r="K33" s="43" t="e">
        <f>'Fragment 1 PMI'!K11</f>
        <v>#DIV/0!</v>
      </c>
      <c r="L33" s="43" t="e">
        <f>'Fragment 1 PMI'!L11</f>
        <v>#DIV/0!</v>
      </c>
      <c r="M33" s="43" t="e">
        <f>'Fragment 1 PMI'!M11</f>
        <v>#DIV/0!</v>
      </c>
    </row>
    <row r="34" spans="2:13">
      <c r="B34" s="41" t="s">
        <v>19</v>
      </c>
      <c r="C34" s="43" t="e">
        <f>'Fragment 1 PMI'!C12</f>
        <v>#DIV/0!</v>
      </c>
      <c r="D34" s="43" t="e">
        <f>'Fragment 1 PMI'!D12</f>
        <v>#DIV/0!</v>
      </c>
      <c r="E34" s="43" t="e">
        <f>'Fragment 1 PMI'!E12</f>
        <v>#DIV/0!</v>
      </c>
      <c r="F34" s="43" t="e">
        <f>'Fragment 1 PMI'!F12</f>
        <v>#DIV/0!</v>
      </c>
      <c r="G34" s="43" t="e">
        <f>'Fragment 1 PMI'!G12</f>
        <v>#DIV/0!</v>
      </c>
      <c r="H34" s="43" t="e">
        <f>'Fragment 1 PMI'!H12</f>
        <v>#DIV/0!</v>
      </c>
      <c r="I34" s="43" t="e">
        <f>'Fragment 1 PMI'!I12</f>
        <v>#DIV/0!</v>
      </c>
      <c r="J34" s="43" t="e">
        <f>'Fragment 1 PMI'!J12</f>
        <v>#DIV/0!</v>
      </c>
      <c r="K34" s="43" t="e">
        <f>'Fragment 1 PMI'!K12</f>
        <v>#DIV/0!</v>
      </c>
      <c r="L34" s="43" t="e">
        <f>'Fragment 1 PMI'!L12</f>
        <v>#DIV/0!</v>
      </c>
      <c r="M34" s="43" t="e">
        <f>'Fragment 1 PMI'!M12</f>
        <v>#DIV/0!</v>
      </c>
    </row>
    <row r="35" spans="2:13">
      <c r="B35" s="41" t="s">
        <v>20</v>
      </c>
      <c r="C35" s="43" t="e">
        <f>'Fragment 1 PMI'!C13</f>
        <v>#DIV/0!</v>
      </c>
      <c r="D35" s="43" t="e">
        <f>'Fragment 1 PMI'!D13</f>
        <v>#DIV/0!</v>
      </c>
      <c r="E35" s="43" t="e">
        <f>'Fragment 1 PMI'!E13</f>
        <v>#DIV/0!</v>
      </c>
      <c r="F35" s="43" t="e">
        <f>'Fragment 1 PMI'!F13</f>
        <v>#DIV/0!</v>
      </c>
      <c r="G35" s="43" t="e">
        <f>'Fragment 1 PMI'!G13</f>
        <v>#DIV/0!</v>
      </c>
      <c r="H35" s="43" t="e">
        <f>'Fragment 1 PMI'!H13</f>
        <v>#DIV/0!</v>
      </c>
      <c r="I35" s="43" t="e">
        <f>'Fragment 1 PMI'!I13</f>
        <v>#DIV/0!</v>
      </c>
      <c r="J35" s="43" t="e">
        <f>'Fragment 1 PMI'!J13</f>
        <v>#DIV/0!</v>
      </c>
      <c r="K35" s="43" t="e">
        <f>'Fragment 1 PMI'!K13</f>
        <v>#DIV/0!</v>
      </c>
      <c r="L35" s="43" t="e">
        <f>'Fragment 1 PMI'!L13</f>
        <v>#DIV/0!</v>
      </c>
      <c r="M35" s="43" t="e">
        <f>'Fragment 1 PMI'!M13</f>
        <v>#DIV/0!</v>
      </c>
    </row>
    <row r="36" spans="2:13">
      <c r="B36" s="41" t="s">
        <v>21</v>
      </c>
      <c r="C36" s="43" t="e">
        <f>'Fragment 1 PMI'!C14</f>
        <v>#DIV/0!</v>
      </c>
      <c r="D36" s="43" t="e">
        <f>'Fragment 1 PMI'!D14</f>
        <v>#DIV/0!</v>
      </c>
      <c r="E36" s="43" t="e">
        <f>'Fragment 1 PMI'!E14</f>
        <v>#DIV/0!</v>
      </c>
      <c r="F36" s="43" t="e">
        <f>'Fragment 1 PMI'!F14</f>
        <v>#DIV/0!</v>
      </c>
      <c r="G36" s="43" t="e">
        <f>'Fragment 1 PMI'!G14</f>
        <v>#DIV/0!</v>
      </c>
      <c r="H36" s="43" t="e">
        <f>'Fragment 1 PMI'!H14</f>
        <v>#DIV/0!</v>
      </c>
      <c r="I36" s="43" t="e">
        <f>'Fragment 1 PMI'!I14</f>
        <v>#DIV/0!</v>
      </c>
      <c r="J36" s="43" t="e">
        <f>'Fragment 1 PMI'!J14</f>
        <v>#DIV/0!</v>
      </c>
      <c r="K36" s="43" t="e">
        <f>'Fragment 1 PMI'!K14</f>
        <v>#DIV/0!</v>
      </c>
      <c r="L36" s="43" t="e">
        <f>'Fragment 1 PMI'!L14</f>
        <v>#DIV/0!</v>
      </c>
      <c r="M36" s="43" t="e">
        <f>'Fragment 1 PMI'!M14</f>
        <v>#DIV/0!</v>
      </c>
    </row>
    <row r="37" spans="2:13">
      <c r="B37" s="41" t="s">
        <v>22</v>
      </c>
      <c r="C37" s="43" t="e">
        <f>'Fragment 1 PMI'!C15</f>
        <v>#DIV/0!</v>
      </c>
      <c r="D37" s="43" t="e">
        <f>'Fragment 1 PMI'!D15</f>
        <v>#DIV/0!</v>
      </c>
      <c r="E37" s="43" t="e">
        <f>'Fragment 1 PMI'!E15</f>
        <v>#DIV/0!</v>
      </c>
      <c r="F37" s="43" t="e">
        <f>'Fragment 1 PMI'!F15</f>
        <v>#DIV/0!</v>
      </c>
      <c r="G37" s="43" t="e">
        <f>'Fragment 1 PMI'!G15</f>
        <v>#DIV/0!</v>
      </c>
      <c r="H37" s="43" t="e">
        <f>'Fragment 1 PMI'!H15</f>
        <v>#DIV/0!</v>
      </c>
      <c r="I37" s="43" t="e">
        <f>'Fragment 1 PMI'!I15</f>
        <v>#DIV/0!</v>
      </c>
      <c r="J37" s="43" t="e">
        <f>'Fragment 1 PMI'!J15</f>
        <v>#DIV/0!</v>
      </c>
      <c r="K37" s="43" t="e">
        <f>'Fragment 1 PMI'!K15</f>
        <v>#DIV/0!</v>
      </c>
      <c r="L37" s="43" t="e">
        <f>'Fragment 1 PMI'!L15</f>
        <v>#DIV/0!</v>
      </c>
      <c r="M37" s="43" t="e">
        <f>'Fragment 1 PMI'!M15</f>
        <v>#DIV/0!</v>
      </c>
    </row>
    <row r="38" spans="2:13">
      <c r="B38" s="102" t="s">
        <v>14</v>
      </c>
      <c r="C38" s="103" t="e">
        <f>'Fragment 1 PMI'!C16</f>
        <v>#DIV/0!</v>
      </c>
      <c r="D38" s="103" t="e">
        <f>'Fragment 1 PMI'!D16</f>
        <v>#DIV/0!</v>
      </c>
      <c r="E38" s="103" t="e">
        <f>'Fragment 1 PMI'!E16</f>
        <v>#DIV/0!</v>
      </c>
      <c r="F38" s="103" t="e">
        <f>'Fragment 1 PMI'!F16</f>
        <v>#DIV/0!</v>
      </c>
      <c r="G38" s="103" t="e">
        <f>'Fragment 1 PMI'!G16</f>
        <v>#DIV/0!</v>
      </c>
      <c r="H38" s="103" t="e">
        <f>'Fragment 1 PMI'!H16</f>
        <v>#DIV/0!</v>
      </c>
      <c r="I38" s="103" t="e">
        <f>'Fragment 1 PMI'!I16</f>
        <v>#DIV/0!</v>
      </c>
      <c r="J38" s="103" t="e">
        <f>'Fragment 1 PMI'!J16</f>
        <v>#DIV/0!</v>
      </c>
      <c r="K38" s="103" t="e">
        <f>'Fragment 1 PMI'!K16</f>
        <v>#DIV/0!</v>
      </c>
      <c r="L38" s="103" t="e">
        <f>'Fragment 1 PMI'!L16</f>
        <v>#DIV/0!</v>
      </c>
      <c r="M38" s="103" t="e">
        <f>'Fragment 1 PMI'!M16</f>
        <v>#DIV/0!</v>
      </c>
    </row>
    <row r="39" spans="2:13">
      <c r="B39" s="102" t="s">
        <v>23</v>
      </c>
      <c r="C39" s="103" t="e">
        <f>'Fragment 1 PMI'!C17</f>
        <v>#DIV/0!</v>
      </c>
      <c r="D39" s="103" t="e">
        <f>'Fragment 1 PMI'!D17</f>
        <v>#DIV/0!</v>
      </c>
      <c r="E39" s="103" t="e">
        <f>'Fragment 1 PMI'!E17</f>
        <v>#DIV/0!</v>
      </c>
      <c r="F39" s="103" t="e">
        <f>'Fragment 1 PMI'!F17</f>
        <v>#DIV/0!</v>
      </c>
      <c r="G39" s="103" t="e">
        <f>'Fragment 1 PMI'!G17</f>
        <v>#DIV/0!</v>
      </c>
      <c r="H39" s="103" t="e">
        <f>'Fragment 1 PMI'!H17</f>
        <v>#DIV/0!</v>
      </c>
      <c r="I39" s="103" t="e">
        <f>'Fragment 1 PMI'!I17</f>
        <v>#DIV/0!</v>
      </c>
      <c r="J39" s="103" t="e">
        <f>'Fragment 1 PMI'!J17</f>
        <v>#DIV/0!</v>
      </c>
      <c r="K39" s="103" t="e">
        <f>'Fragment 1 PMI'!K17</f>
        <v>#DIV/0!</v>
      </c>
      <c r="L39" s="103" t="e">
        <f>'Fragment 1 PMI'!L17</f>
        <v>#DIV/0!</v>
      </c>
      <c r="M39" s="103" t="e">
        <f>'Fragment 1 PMI'!M17</f>
        <v>#DIV/0!</v>
      </c>
    </row>
    <row r="40" spans="2:13">
      <c r="B40" s="102" t="s">
        <v>24</v>
      </c>
      <c r="C40" s="103" t="e">
        <f>'Fragment 1 PMI'!C18</f>
        <v>#DIV/0!</v>
      </c>
      <c r="D40" s="103" t="e">
        <f>'Fragment 1 PMI'!D18</f>
        <v>#DIV/0!</v>
      </c>
      <c r="E40" s="103" t="e">
        <f>'Fragment 1 PMI'!E18</f>
        <v>#DIV/0!</v>
      </c>
      <c r="F40" s="103" t="e">
        <f>'Fragment 1 PMI'!F18</f>
        <v>#DIV/0!</v>
      </c>
      <c r="G40" s="103" t="e">
        <f>'Fragment 1 PMI'!G18</f>
        <v>#DIV/0!</v>
      </c>
      <c r="H40" s="103" t="e">
        <f>'Fragment 1 PMI'!H18</f>
        <v>#DIV/0!</v>
      </c>
      <c r="I40" s="103" t="e">
        <f>'Fragment 1 PMI'!I18</f>
        <v>#DIV/0!</v>
      </c>
      <c r="J40" s="103" t="e">
        <f>'Fragment 1 PMI'!J18</f>
        <v>#DIV/0!</v>
      </c>
      <c r="K40" s="103" t="e">
        <f>'Fragment 1 PMI'!K18</f>
        <v>#DIV/0!</v>
      </c>
      <c r="L40" s="103" t="e">
        <f>'Fragment 1 PMI'!L18</f>
        <v>#DIV/0!</v>
      </c>
      <c r="M40" s="103" t="e">
        <f>'Fragment 1 PMI'!M18</f>
        <v>#DIV/0!</v>
      </c>
    </row>
    <row r="41" spans="2:13">
      <c r="B41" s="102" t="s">
        <v>25</v>
      </c>
      <c r="C41" s="103" t="e">
        <f>'Fragment 1 PMI'!C19</f>
        <v>#DIV/0!</v>
      </c>
      <c r="D41" s="103" t="e">
        <f>'Fragment 1 PMI'!D19</f>
        <v>#DIV/0!</v>
      </c>
      <c r="E41" s="103" t="e">
        <f>'Fragment 1 PMI'!E19</f>
        <v>#DIV/0!</v>
      </c>
      <c r="F41" s="103" t="e">
        <f>'Fragment 1 PMI'!F19</f>
        <v>#DIV/0!</v>
      </c>
      <c r="G41" s="103" t="e">
        <f>'Fragment 1 PMI'!G19</f>
        <v>#DIV/0!</v>
      </c>
      <c r="H41" s="103" t="e">
        <f>'Fragment 1 PMI'!H19</f>
        <v>#DIV/0!</v>
      </c>
      <c r="I41" s="103" t="e">
        <f>'Fragment 1 PMI'!I19</f>
        <v>#DIV/0!</v>
      </c>
      <c r="J41" s="103" t="e">
        <f>'Fragment 1 PMI'!J19</f>
        <v>#DIV/0!</v>
      </c>
      <c r="K41" s="103" t="e">
        <f>'Fragment 1 PMI'!K19</f>
        <v>#DIV/0!</v>
      </c>
      <c r="L41" s="103" t="e">
        <f>'Fragment 1 PMI'!L19</f>
        <v>#DIV/0!</v>
      </c>
      <c r="M41" s="103" t="e">
        <f>'Fragment 1 PMI'!M19</f>
        <v>#DIV/0!</v>
      </c>
    </row>
    <row r="42" spans="2:13" ht="23" thickBot="1">
      <c r="B42" s="104" t="s">
        <v>26</v>
      </c>
      <c r="C42" s="103" t="e">
        <f>'Fragment 1 PMI'!C20</f>
        <v>#DIV/0!</v>
      </c>
      <c r="D42" s="103" t="e">
        <f>'Fragment 1 PMI'!D20</f>
        <v>#DIV/0!</v>
      </c>
      <c r="E42" s="103" t="e">
        <f>'Fragment 1 PMI'!E20</f>
        <v>#DIV/0!</v>
      </c>
      <c r="F42" s="103" t="e">
        <f>'Fragment 1 PMI'!F20</f>
        <v>#DIV/0!</v>
      </c>
      <c r="G42" s="103" t="e">
        <f>'Fragment 1 PMI'!G20</f>
        <v>#DIV/0!</v>
      </c>
      <c r="H42" s="103" t="e">
        <f>'Fragment 1 PMI'!H20</f>
        <v>#DIV/0!</v>
      </c>
      <c r="I42" s="103" t="e">
        <f>'Fragment 1 PMI'!I20</f>
        <v>#DIV/0!</v>
      </c>
      <c r="J42" s="103" t="e">
        <f>'Fragment 1 PMI'!J20</f>
        <v>#DIV/0!</v>
      </c>
      <c r="K42" s="103" t="e">
        <f>'Fragment 1 PMI'!K20</f>
        <v>#DIV/0!</v>
      </c>
      <c r="L42" s="103" t="e">
        <f>'Fragment 1 PMI'!L20</f>
        <v>#DIV/0!</v>
      </c>
      <c r="M42" s="103" t="e">
        <f>'Fragment 1 PMI'!M20</f>
        <v>#DIV/0!</v>
      </c>
    </row>
    <row r="43" spans="2:13" ht="12.75" customHeight="1">
      <c r="B43" s="133" t="s">
        <v>134</v>
      </c>
      <c r="C43" s="134"/>
      <c r="D43" s="134"/>
      <c r="E43" s="134"/>
      <c r="F43" s="134"/>
      <c r="G43" s="134"/>
      <c r="H43" s="134"/>
      <c r="I43" s="134"/>
      <c r="J43" s="134"/>
      <c r="K43" s="134"/>
      <c r="L43" s="134"/>
      <c r="M43" s="135"/>
    </row>
    <row r="44" spans="2:13">
      <c r="B44" s="136"/>
      <c r="C44" s="137"/>
      <c r="D44" s="137"/>
      <c r="E44" s="137"/>
      <c r="F44" s="137"/>
      <c r="G44" s="137"/>
      <c r="H44" s="137"/>
      <c r="I44" s="137"/>
      <c r="J44" s="137"/>
      <c r="K44" s="137"/>
      <c r="L44" s="137"/>
      <c r="M44" s="138"/>
    </row>
    <row r="45" spans="2:13" ht="23" thickBot="1">
      <c r="B45" s="139"/>
      <c r="C45" s="140"/>
      <c r="D45" s="140"/>
      <c r="E45" s="140"/>
      <c r="F45" s="140"/>
      <c r="G45" s="140"/>
      <c r="H45" s="140"/>
      <c r="I45" s="140"/>
      <c r="J45" s="140"/>
      <c r="K45" s="140"/>
      <c r="L45" s="140"/>
      <c r="M45" s="141"/>
    </row>
    <row r="47" spans="2:13" ht="23" thickBot="1"/>
    <row r="48" spans="2:13" ht="29" thickBot="1">
      <c r="B48" s="130" t="str">
        <f>'Fragment 2 PMI'!B5</f>
        <v>Fragment 2 - PMI Summary Table</v>
      </c>
      <c r="C48" s="131"/>
      <c r="D48" s="131"/>
      <c r="E48" s="131"/>
      <c r="F48" s="131"/>
      <c r="G48" s="131"/>
      <c r="H48" s="131"/>
      <c r="I48" s="131"/>
      <c r="J48" s="131"/>
      <c r="K48" s="131"/>
      <c r="L48" s="131"/>
      <c r="M48" s="132"/>
    </row>
    <row r="49" spans="2:13" ht="23" thickBot="1">
      <c r="B49" s="45" t="s">
        <v>5</v>
      </c>
      <c r="C49" s="49">
        <f>'Fragment 2 PMI'!C6</f>
        <v>1</v>
      </c>
      <c r="D49" s="49">
        <f>'Fragment 2 PMI'!D6</f>
        <v>2</v>
      </c>
      <c r="E49" s="49">
        <f>'Fragment 2 PMI'!E6</f>
        <v>3</v>
      </c>
      <c r="F49" s="49">
        <f>'Fragment 2 PMI'!F6</f>
        <v>4</v>
      </c>
      <c r="G49" s="49">
        <f>'Fragment 2 PMI'!G6</f>
        <v>5</v>
      </c>
      <c r="H49" s="49">
        <f>'Fragment 2 PMI'!H6</f>
        <v>6</v>
      </c>
      <c r="I49" s="49">
        <f>'Fragment 2 PMI'!I6</f>
        <v>7</v>
      </c>
      <c r="J49" s="49">
        <f>'Fragment 2 PMI'!J6</f>
        <v>8</v>
      </c>
      <c r="K49" s="49">
        <f>'Fragment 2 PMI'!K6</f>
        <v>9</v>
      </c>
      <c r="L49" s="49">
        <f>'Fragment 2 PMI'!L6</f>
        <v>10</v>
      </c>
      <c r="M49" s="49">
        <f>'Fragment 2 PMI'!M6</f>
        <v>11</v>
      </c>
    </row>
    <row r="50" spans="2:13" ht="23" thickTop="1">
      <c r="B50" s="42" t="s">
        <v>0</v>
      </c>
      <c r="C50" s="106">
        <f>'Fragment 2 PMI'!C7</f>
        <v>0</v>
      </c>
      <c r="D50" s="106">
        <f>'Fragment 2 PMI'!D7</f>
        <v>0</v>
      </c>
      <c r="E50" s="106">
        <f>'Fragment 2 PMI'!E7</f>
        <v>0</v>
      </c>
      <c r="F50" s="106">
        <f>'Fragment 2 PMI'!F7</f>
        <v>0</v>
      </c>
      <c r="G50" s="106">
        <f>'Fragment 2 PMI'!G7</f>
        <v>0</v>
      </c>
      <c r="H50" s="106">
        <f>'Fragment 2 PMI'!H7</f>
        <v>0</v>
      </c>
      <c r="I50" s="106">
        <f>'Fragment 2 PMI'!I7</f>
        <v>0</v>
      </c>
      <c r="J50" s="106">
        <f>'Fragment 2 PMI'!J7</f>
        <v>0</v>
      </c>
      <c r="K50" s="106">
        <f>'Fragment 2 PMI'!K7</f>
        <v>0</v>
      </c>
      <c r="L50" s="106">
        <f>'Fragment 2 PMI'!L7</f>
        <v>0</v>
      </c>
      <c r="M50" s="106">
        <f>'Fragment 2 PMI'!M7</f>
        <v>0</v>
      </c>
    </row>
    <row r="51" spans="2:13">
      <c r="B51" s="40" t="s">
        <v>1</v>
      </c>
      <c r="C51" s="106">
        <f>'Fragment 2 PMI'!C8</f>
        <v>0.3</v>
      </c>
      <c r="D51" s="106">
        <f>'Fragment 2 PMI'!D8</f>
        <v>0</v>
      </c>
      <c r="E51" s="106">
        <f>'Fragment 2 PMI'!E8</f>
        <v>0</v>
      </c>
      <c r="F51" s="106">
        <f>'Fragment 2 PMI'!F8</f>
        <v>0</v>
      </c>
      <c r="G51" s="106">
        <f>'Fragment 2 PMI'!G8</f>
        <v>0</v>
      </c>
      <c r="H51" s="106">
        <f>'Fragment 2 PMI'!H8</f>
        <v>0</v>
      </c>
      <c r="I51" s="106">
        <f>'Fragment 2 PMI'!I8</f>
        <v>0</v>
      </c>
      <c r="J51" s="106">
        <f>'Fragment 2 PMI'!J8</f>
        <v>0</v>
      </c>
      <c r="K51" s="106">
        <f>'Fragment 2 PMI'!K8</f>
        <v>0</v>
      </c>
      <c r="L51" s="106">
        <f>'Fragment 2 PMI'!L8</f>
        <v>0</v>
      </c>
      <c r="M51" s="106">
        <f>'Fragment 2 PMI'!M8</f>
        <v>0</v>
      </c>
    </row>
    <row r="52" spans="2:13">
      <c r="B52" s="40" t="s">
        <v>2</v>
      </c>
      <c r="C52" s="106">
        <f>'Fragment 2 PMI'!C9</f>
        <v>45</v>
      </c>
      <c r="D52" s="106">
        <f>'Fragment 2 PMI'!D9</f>
        <v>0</v>
      </c>
      <c r="E52" s="106">
        <f>'Fragment 2 PMI'!E9</f>
        <v>0</v>
      </c>
      <c r="F52" s="106">
        <f>'Fragment 2 PMI'!F9</f>
        <v>0</v>
      </c>
      <c r="G52" s="106">
        <f>'Fragment 2 PMI'!G9</f>
        <v>0</v>
      </c>
      <c r="H52" s="106">
        <f>'Fragment 2 PMI'!H9</f>
        <v>0</v>
      </c>
      <c r="I52" s="106">
        <f>'Fragment 2 PMI'!I9</f>
        <v>0</v>
      </c>
      <c r="J52" s="106">
        <f>'Fragment 2 PMI'!J9</f>
        <v>0</v>
      </c>
      <c r="K52" s="106">
        <f>'Fragment 2 PMI'!K9</f>
        <v>0</v>
      </c>
      <c r="L52" s="106">
        <f>'Fragment 2 PMI'!L9</f>
        <v>0</v>
      </c>
      <c r="M52" s="106">
        <f>'Fragment 2 PMI'!M9</f>
        <v>0</v>
      </c>
    </row>
    <row r="53" spans="2:13">
      <c r="B53" s="40" t="s">
        <v>3</v>
      </c>
      <c r="C53" s="106">
        <f>'Fragment 2 PMI'!C10</f>
        <v>0</v>
      </c>
      <c r="D53" s="106">
        <f>'Fragment 2 PMI'!D10</f>
        <v>0</v>
      </c>
      <c r="E53" s="106">
        <f>'Fragment 2 PMI'!E10</f>
        <v>0</v>
      </c>
      <c r="F53" s="106">
        <f>'Fragment 2 PMI'!F10</f>
        <v>0</v>
      </c>
      <c r="G53" s="106">
        <f>'Fragment 2 PMI'!G10</f>
        <v>0</v>
      </c>
      <c r="H53" s="106">
        <f>'Fragment 2 PMI'!H10</f>
        <v>0</v>
      </c>
      <c r="I53" s="106">
        <f>'Fragment 2 PMI'!I10</f>
        <v>0</v>
      </c>
      <c r="J53" s="106">
        <f>'Fragment 2 PMI'!J10</f>
        <v>0</v>
      </c>
      <c r="K53" s="106">
        <f>'Fragment 2 PMI'!K10</f>
        <v>0</v>
      </c>
      <c r="L53" s="106">
        <f>'Fragment 2 PMI'!L10</f>
        <v>0</v>
      </c>
      <c r="M53" s="106">
        <f>'Fragment 2 PMI'!M10</f>
        <v>0</v>
      </c>
    </row>
    <row r="54" spans="2:13">
      <c r="B54" s="41" t="s">
        <v>6</v>
      </c>
      <c r="C54" s="43" t="e">
        <f>'Fragment 2 PMI'!C11</f>
        <v>#DIV/0!</v>
      </c>
      <c r="D54" s="43" t="e">
        <f>'Fragment 2 PMI'!D11</f>
        <v>#DIV/0!</v>
      </c>
      <c r="E54" s="43" t="e">
        <f>'Fragment 2 PMI'!E11</f>
        <v>#DIV/0!</v>
      </c>
      <c r="F54" s="43" t="e">
        <f>'Fragment 2 PMI'!F11</f>
        <v>#DIV/0!</v>
      </c>
      <c r="G54" s="43" t="e">
        <f>'Fragment 2 PMI'!G11</f>
        <v>#DIV/0!</v>
      </c>
      <c r="H54" s="43" t="e">
        <f>'Fragment 2 PMI'!H11</f>
        <v>#DIV/0!</v>
      </c>
      <c r="I54" s="43" t="e">
        <f>'Fragment 2 PMI'!I11</f>
        <v>#DIV/0!</v>
      </c>
      <c r="J54" s="43" t="e">
        <f>'Fragment 2 PMI'!J11</f>
        <v>#DIV/0!</v>
      </c>
      <c r="K54" s="43" t="e">
        <f>'Fragment 2 PMI'!K11</f>
        <v>#DIV/0!</v>
      </c>
      <c r="L54" s="43" t="e">
        <f>'Fragment 2 PMI'!L11</f>
        <v>#DIV/0!</v>
      </c>
      <c r="M54" s="43" t="e">
        <f>'Fragment 2 PMI'!M11</f>
        <v>#DIV/0!</v>
      </c>
    </row>
    <row r="55" spans="2:13">
      <c r="B55" s="41" t="s">
        <v>19</v>
      </c>
      <c r="C55" s="43" t="e">
        <f>'Fragment 2 PMI'!C12</f>
        <v>#DIV/0!</v>
      </c>
      <c r="D55" s="43" t="e">
        <f>'Fragment 2 PMI'!D12</f>
        <v>#DIV/0!</v>
      </c>
      <c r="E55" s="43" t="e">
        <f>'Fragment 2 PMI'!E12</f>
        <v>#DIV/0!</v>
      </c>
      <c r="F55" s="43" t="e">
        <f>'Fragment 2 PMI'!F12</f>
        <v>#DIV/0!</v>
      </c>
      <c r="G55" s="43" t="e">
        <f>'Fragment 2 PMI'!G12</f>
        <v>#DIV/0!</v>
      </c>
      <c r="H55" s="43" t="e">
        <f>'Fragment 2 PMI'!H12</f>
        <v>#DIV/0!</v>
      </c>
      <c r="I55" s="43" t="e">
        <f>'Fragment 2 PMI'!I12</f>
        <v>#DIV/0!</v>
      </c>
      <c r="J55" s="43" t="e">
        <f>'Fragment 2 PMI'!J12</f>
        <v>#DIV/0!</v>
      </c>
      <c r="K55" s="43" t="e">
        <f>'Fragment 2 PMI'!K12</f>
        <v>#DIV/0!</v>
      </c>
      <c r="L55" s="43" t="e">
        <f>'Fragment 2 PMI'!L12</f>
        <v>#DIV/0!</v>
      </c>
      <c r="M55" s="43" t="e">
        <f>'Fragment 2 PMI'!M12</f>
        <v>#DIV/0!</v>
      </c>
    </row>
    <row r="56" spans="2:13">
      <c r="B56" s="41" t="s">
        <v>20</v>
      </c>
      <c r="C56" s="43" t="e">
        <f>'Fragment 2 PMI'!C13</f>
        <v>#DIV/0!</v>
      </c>
      <c r="D56" s="43" t="e">
        <f>'Fragment 2 PMI'!D13</f>
        <v>#DIV/0!</v>
      </c>
      <c r="E56" s="43" t="e">
        <f>'Fragment 2 PMI'!E13</f>
        <v>#DIV/0!</v>
      </c>
      <c r="F56" s="43" t="e">
        <f>'Fragment 2 PMI'!F13</f>
        <v>#DIV/0!</v>
      </c>
      <c r="G56" s="43" t="e">
        <f>'Fragment 2 PMI'!G13</f>
        <v>#DIV/0!</v>
      </c>
      <c r="H56" s="43" t="e">
        <f>'Fragment 2 PMI'!H13</f>
        <v>#DIV/0!</v>
      </c>
      <c r="I56" s="43" t="e">
        <f>'Fragment 2 PMI'!I13</f>
        <v>#DIV/0!</v>
      </c>
      <c r="J56" s="43" t="e">
        <f>'Fragment 2 PMI'!J13</f>
        <v>#DIV/0!</v>
      </c>
      <c r="K56" s="43" t="e">
        <f>'Fragment 2 PMI'!K13</f>
        <v>#DIV/0!</v>
      </c>
      <c r="L56" s="43" t="e">
        <f>'Fragment 2 PMI'!L13</f>
        <v>#DIV/0!</v>
      </c>
      <c r="M56" s="43" t="e">
        <f>'Fragment 2 PMI'!M13</f>
        <v>#DIV/0!</v>
      </c>
    </row>
    <row r="57" spans="2:13">
      <c r="B57" s="41" t="s">
        <v>21</v>
      </c>
      <c r="C57" s="43" t="e">
        <f>'Fragment 2 PMI'!C14</f>
        <v>#DIV/0!</v>
      </c>
      <c r="D57" s="43" t="e">
        <f>'Fragment 2 PMI'!D14</f>
        <v>#DIV/0!</v>
      </c>
      <c r="E57" s="43" t="e">
        <f>'Fragment 2 PMI'!E14</f>
        <v>#DIV/0!</v>
      </c>
      <c r="F57" s="43" t="e">
        <f>'Fragment 2 PMI'!F14</f>
        <v>#DIV/0!</v>
      </c>
      <c r="G57" s="43" t="e">
        <f>'Fragment 2 PMI'!G14</f>
        <v>#DIV/0!</v>
      </c>
      <c r="H57" s="43" t="e">
        <f>'Fragment 2 PMI'!H14</f>
        <v>#DIV/0!</v>
      </c>
      <c r="I57" s="43" t="e">
        <f>'Fragment 2 PMI'!I14</f>
        <v>#DIV/0!</v>
      </c>
      <c r="J57" s="43" t="e">
        <f>'Fragment 2 PMI'!J14</f>
        <v>#DIV/0!</v>
      </c>
      <c r="K57" s="43" t="e">
        <f>'Fragment 2 PMI'!K14</f>
        <v>#DIV/0!</v>
      </c>
      <c r="L57" s="43" t="e">
        <f>'Fragment 2 PMI'!L14</f>
        <v>#DIV/0!</v>
      </c>
      <c r="M57" s="43" t="e">
        <f>'Fragment 2 PMI'!M14</f>
        <v>#DIV/0!</v>
      </c>
    </row>
    <row r="58" spans="2:13">
      <c r="B58" s="41" t="s">
        <v>22</v>
      </c>
      <c r="C58" s="43" t="e">
        <f>'Fragment 2 PMI'!C15</f>
        <v>#DIV/0!</v>
      </c>
      <c r="D58" s="43" t="e">
        <f>'Fragment 2 PMI'!D15</f>
        <v>#DIV/0!</v>
      </c>
      <c r="E58" s="43" t="e">
        <f>'Fragment 2 PMI'!E15</f>
        <v>#DIV/0!</v>
      </c>
      <c r="F58" s="43" t="e">
        <f>'Fragment 2 PMI'!F15</f>
        <v>#DIV/0!</v>
      </c>
      <c r="G58" s="43" t="e">
        <f>'Fragment 2 PMI'!G15</f>
        <v>#DIV/0!</v>
      </c>
      <c r="H58" s="43" t="e">
        <f>'Fragment 2 PMI'!H15</f>
        <v>#DIV/0!</v>
      </c>
      <c r="I58" s="43" t="e">
        <f>'Fragment 2 PMI'!I15</f>
        <v>#DIV/0!</v>
      </c>
      <c r="J58" s="43" t="e">
        <f>'Fragment 2 PMI'!J15</f>
        <v>#DIV/0!</v>
      </c>
      <c r="K58" s="43" t="e">
        <f>'Fragment 2 PMI'!K15</f>
        <v>#DIV/0!</v>
      </c>
      <c r="L58" s="43" t="e">
        <f>'Fragment 2 PMI'!L15</f>
        <v>#DIV/0!</v>
      </c>
      <c r="M58" s="43" t="e">
        <f>'Fragment 2 PMI'!M15</f>
        <v>#DIV/0!</v>
      </c>
    </row>
    <row r="59" spans="2:13">
      <c r="B59" s="102" t="s">
        <v>14</v>
      </c>
      <c r="C59" s="103" t="e">
        <f>'Fragment 2 PMI'!C16</f>
        <v>#DIV/0!</v>
      </c>
      <c r="D59" s="103" t="e">
        <f>'Fragment 2 PMI'!D16</f>
        <v>#DIV/0!</v>
      </c>
      <c r="E59" s="103" t="e">
        <f>'Fragment 2 PMI'!E16</f>
        <v>#DIV/0!</v>
      </c>
      <c r="F59" s="103" t="e">
        <f>'Fragment 2 PMI'!F16</f>
        <v>#DIV/0!</v>
      </c>
      <c r="G59" s="103" t="e">
        <f>'Fragment 2 PMI'!G16</f>
        <v>#DIV/0!</v>
      </c>
      <c r="H59" s="103" t="e">
        <f>'Fragment 2 PMI'!H16</f>
        <v>#DIV/0!</v>
      </c>
      <c r="I59" s="103" t="e">
        <f>'Fragment 2 PMI'!I16</f>
        <v>#DIV/0!</v>
      </c>
      <c r="J59" s="103" t="e">
        <f>'Fragment 2 PMI'!J16</f>
        <v>#DIV/0!</v>
      </c>
      <c r="K59" s="103" t="e">
        <f>'Fragment 2 PMI'!K16</f>
        <v>#DIV/0!</v>
      </c>
      <c r="L59" s="103" t="e">
        <f>'Fragment 2 PMI'!L16</f>
        <v>#DIV/0!</v>
      </c>
      <c r="M59" s="103" t="e">
        <f>'Fragment 2 PMI'!M16</f>
        <v>#DIV/0!</v>
      </c>
    </row>
    <row r="60" spans="2:13">
      <c r="B60" s="102" t="s">
        <v>23</v>
      </c>
      <c r="C60" s="103" t="e">
        <f>'Fragment 2 PMI'!C17</f>
        <v>#DIV/0!</v>
      </c>
      <c r="D60" s="103" t="e">
        <f>'Fragment 2 PMI'!D17</f>
        <v>#DIV/0!</v>
      </c>
      <c r="E60" s="103" t="e">
        <f>'Fragment 2 PMI'!E17</f>
        <v>#DIV/0!</v>
      </c>
      <c r="F60" s="103" t="e">
        <f>'Fragment 2 PMI'!F17</f>
        <v>#DIV/0!</v>
      </c>
      <c r="G60" s="103" t="e">
        <f>'Fragment 2 PMI'!G17</f>
        <v>#DIV/0!</v>
      </c>
      <c r="H60" s="103" t="e">
        <f>'Fragment 2 PMI'!H17</f>
        <v>#DIV/0!</v>
      </c>
      <c r="I60" s="103" t="e">
        <f>'Fragment 2 PMI'!I17</f>
        <v>#DIV/0!</v>
      </c>
      <c r="J60" s="103" t="e">
        <f>'Fragment 2 PMI'!J17</f>
        <v>#DIV/0!</v>
      </c>
      <c r="K60" s="103" t="e">
        <f>'Fragment 2 PMI'!K17</f>
        <v>#DIV/0!</v>
      </c>
      <c r="L60" s="103" t="e">
        <f>'Fragment 2 PMI'!L17</f>
        <v>#DIV/0!</v>
      </c>
      <c r="M60" s="103" t="e">
        <f>'Fragment 2 PMI'!M17</f>
        <v>#DIV/0!</v>
      </c>
    </row>
    <row r="61" spans="2:13">
      <c r="B61" s="102" t="s">
        <v>24</v>
      </c>
      <c r="C61" s="103" t="e">
        <f>'Fragment 2 PMI'!C18</f>
        <v>#DIV/0!</v>
      </c>
      <c r="D61" s="103" t="e">
        <f>'Fragment 2 PMI'!D18</f>
        <v>#DIV/0!</v>
      </c>
      <c r="E61" s="103" t="e">
        <f>'Fragment 2 PMI'!E18</f>
        <v>#DIV/0!</v>
      </c>
      <c r="F61" s="103" t="e">
        <f>'Fragment 2 PMI'!F18</f>
        <v>#DIV/0!</v>
      </c>
      <c r="G61" s="103" t="e">
        <f>'Fragment 2 PMI'!G18</f>
        <v>#DIV/0!</v>
      </c>
      <c r="H61" s="103" t="e">
        <f>'Fragment 2 PMI'!H18</f>
        <v>#DIV/0!</v>
      </c>
      <c r="I61" s="103" t="e">
        <f>'Fragment 2 PMI'!I18</f>
        <v>#DIV/0!</v>
      </c>
      <c r="J61" s="103" t="e">
        <f>'Fragment 2 PMI'!J18</f>
        <v>#DIV/0!</v>
      </c>
      <c r="K61" s="103" t="e">
        <f>'Fragment 2 PMI'!K18</f>
        <v>#DIV/0!</v>
      </c>
      <c r="L61" s="103" t="e">
        <f>'Fragment 2 PMI'!L18</f>
        <v>#DIV/0!</v>
      </c>
      <c r="M61" s="103" t="e">
        <f>'Fragment 2 PMI'!M18</f>
        <v>#DIV/0!</v>
      </c>
    </row>
    <row r="62" spans="2:13">
      <c r="B62" s="102" t="s">
        <v>25</v>
      </c>
      <c r="C62" s="103" t="e">
        <f>'Fragment 2 PMI'!C19</f>
        <v>#DIV/0!</v>
      </c>
      <c r="D62" s="103" t="e">
        <f>'Fragment 2 PMI'!D19</f>
        <v>#DIV/0!</v>
      </c>
      <c r="E62" s="103" t="e">
        <f>'Fragment 2 PMI'!E19</f>
        <v>#DIV/0!</v>
      </c>
      <c r="F62" s="103" t="e">
        <f>'Fragment 2 PMI'!F19</f>
        <v>#DIV/0!</v>
      </c>
      <c r="G62" s="103" t="e">
        <f>'Fragment 2 PMI'!G19</f>
        <v>#DIV/0!</v>
      </c>
      <c r="H62" s="103" t="e">
        <f>'Fragment 2 PMI'!H19</f>
        <v>#DIV/0!</v>
      </c>
      <c r="I62" s="103" t="e">
        <f>'Fragment 2 PMI'!I19</f>
        <v>#DIV/0!</v>
      </c>
      <c r="J62" s="103" t="e">
        <f>'Fragment 2 PMI'!J19</f>
        <v>#DIV/0!</v>
      </c>
      <c r="K62" s="103" t="e">
        <f>'Fragment 2 PMI'!K19</f>
        <v>#DIV/0!</v>
      </c>
      <c r="L62" s="103" t="e">
        <f>'Fragment 2 PMI'!L19</f>
        <v>#DIV/0!</v>
      </c>
      <c r="M62" s="103" t="e">
        <f>'Fragment 2 PMI'!M19</f>
        <v>#DIV/0!</v>
      </c>
    </row>
    <row r="63" spans="2:13" ht="23" thickBot="1">
      <c r="B63" s="104" t="s">
        <v>26</v>
      </c>
      <c r="C63" s="103" t="e">
        <f>'Fragment 2 PMI'!C20</f>
        <v>#DIV/0!</v>
      </c>
      <c r="D63" s="103" t="e">
        <f>'Fragment 2 PMI'!D20</f>
        <v>#DIV/0!</v>
      </c>
      <c r="E63" s="103" t="e">
        <f>'Fragment 2 PMI'!E20</f>
        <v>#DIV/0!</v>
      </c>
      <c r="F63" s="103" t="e">
        <f>'Fragment 2 PMI'!F20</f>
        <v>#DIV/0!</v>
      </c>
      <c r="G63" s="103" t="e">
        <f>'Fragment 2 PMI'!G20</f>
        <v>#DIV/0!</v>
      </c>
      <c r="H63" s="103" t="e">
        <f>'Fragment 2 PMI'!H20</f>
        <v>#DIV/0!</v>
      </c>
      <c r="I63" s="103" t="e">
        <f>'Fragment 2 PMI'!I20</f>
        <v>#DIV/0!</v>
      </c>
      <c r="J63" s="103" t="e">
        <f>'Fragment 2 PMI'!J20</f>
        <v>#DIV/0!</v>
      </c>
      <c r="K63" s="103" t="e">
        <f>'Fragment 2 PMI'!K20</f>
        <v>#DIV/0!</v>
      </c>
      <c r="L63" s="103" t="e">
        <f>'Fragment 2 PMI'!L20</f>
        <v>#DIV/0!</v>
      </c>
      <c r="M63" s="103" t="e">
        <f>'Fragment 2 PMI'!M20</f>
        <v>#DIV/0!</v>
      </c>
    </row>
    <row r="64" spans="2:13" ht="12.75" customHeight="1">
      <c r="B64" s="133" t="s">
        <v>134</v>
      </c>
      <c r="C64" s="134"/>
      <c r="D64" s="134"/>
      <c r="E64" s="134"/>
      <c r="F64" s="134"/>
      <c r="G64" s="134"/>
      <c r="H64" s="134"/>
      <c r="I64" s="134"/>
      <c r="J64" s="134"/>
      <c r="K64" s="134"/>
      <c r="L64" s="134"/>
      <c r="M64" s="135"/>
    </row>
    <row r="65" spans="2:13">
      <c r="B65" s="136"/>
      <c r="C65" s="137"/>
      <c r="D65" s="137"/>
      <c r="E65" s="137"/>
      <c r="F65" s="137"/>
      <c r="G65" s="137"/>
      <c r="H65" s="137"/>
      <c r="I65" s="137"/>
      <c r="J65" s="137"/>
      <c r="K65" s="137"/>
      <c r="L65" s="137"/>
      <c r="M65" s="138"/>
    </row>
    <row r="66" spans="2:13" ht="23" thickBot="1">
      <c r="B66" s="139"/>
      <c r="C66" s="140"/>
      <c r="D66" s="140"/>
      <c r="E66" s="140"/>
      <c r="F66" s="140"/>
      <c r="G66" s="140"/>
      <c r="H66" s="140"/>
      <c r="I66" s="140"/>
      <c r="J66" s="140"/>
      <c r="K66" s="140"/>
      <c r="L66" s="140"/>
      <c r="M66" s="141"/>
    </row>
    <row r="68" spans="2:13" ht="23" thickBot="1"/>
    <row r="69" spans="2:13" ht="29" thickBot="1">
      <c r="B69" s="130" t="str">
        <f>'Fragment 3 PMI'!B5</f>
        <v>Fragment 3 - PMI Summary Table</v>
      </c>
      <c r="C69" s="131"/>
      <c r="D69" s="131"/>
      <c r="E69" s="131"/>
      <c r="F69" s="131"/>
      <c r="G69" s="131"/>
      <c r="H69" s="131"/>
      <c r="I69" s="131"/>
      <c r="J69" s="131"/>
      <c r="K69" s="131"/>
      <c r="L69" s="131"/>
      <c r="M69" s="132"/>
    </row>
    <row r="70" spans="2:13" ht="23" thickBot="1">
      <c r="B70" s="45" t="s">
        <v>5</v>
      </c>
      <c r="C70" s="49">
        <f>'Fragment 3 PMI'!C6</f>
        <v>1</v>
      </c>
      <c r="D70" s="49">
        <f>'Fragment 3 PMI'!D6</f>
        <v>2</v>
      </c>
      <c r="E70" s="49">
        <f>'Fragment 3 PMI'!E6</f>
        <v>3</v>
      </c>
      <c r="F70" s="49">
        <f>'Fragment 3 PMI'!F6</f>
        <v>4</v>
      </c>
      <c r="G70" s="49">
        <f>'Fragment 3 PMI'!G6</f>
        <v>5</v>
      </c>
      <c r="H70" s="49">
        <f>'Fragment 3 PMI'!H6</f>
        <v>6</v>
      </c>
      <c r="I70" s="49">
        <f>'Fragment 3 PMI'!I6</f>
        <v>7</v>
      </c>
      <c r="J70" s="49">
        <f>'Fragment 3 PMI'!J6</f>
        <v>8</v>
      </c>
      <c r="K70" s="49">
        <f>'Fragment 3 PMI'!K6</f>
        <v>9</v>
      </c>
      <c r="L70" s="49">
        <f>'Fragment 3 PMI'!L6</f>
        <v>10</v>
      </c>
      <c r="M70" s="49">
        <f>'Fragment 3 PMI'!M6</f>
        <v>11</v>
      </c>
    </row>
    <row r="71" spans="2:13" ht="23" thickTop="1">
      <c r="B71" s="42" t="s">
        <v>0</v>
      </c>
      <c r="C71" s="106">
        <f>'Fragment 3 PMI'!C7</f>
        <v>0</v>
      </c>
      <c r="D71" s="106">
        <f>'Fragment 3 PMI'!D7</f>
        <v>0</v>
      </c>
      <c r="E71" s="106">
        <f>'Fragment 3 PMI'!E7</f>
        <v>0</v>
      </c>
      <c r="F71" s="106">
        <f>'Fragment 3 PMI'!F7</f>
        <v>0</v>
      </c>
      <c r="G71" s="106">
        <f>'Fragment 3 PMI'!G7</f>
        <v>0</v>
      </c>
      <c r="H71" s="106">
        <f>'Fragment 3 PMI'!H7</f>
        <v>0</v>
      </c>
      <c r="I71" s="106">
        <f>'Fragment 3 PMI'!I7</f>
        <v>0</v>
      </c>
      <c r="J71" s="106">
        <f>'Fragment 3 PMI'!J7</f>
        <v>0</v>
      </c>
      <c r="K71" s="106">
        <f>'Fragment 3 PMI'!K7</f>
        <v>0</v>
      </c>
      <c r="L71" s="106">
        <f>'Fragment 3 PMI'!L7</f>
        <v>0</v>
      </c>
      <c r="M71" s="106">
        <f>'Fragment 3 PMI'!M7</f>
        <v>0</v>
      </c>
    </row>
    <row r="72" spans="2:13">
      <c r="B72" s="40" t="s">
        <v>1</v>
      </c>
      <c r="C72" s="106">
        <f>'Fragment 3 PMI'!C8</f>
        <v>3</v>
      </c>
      <c r="D72" s="106">
        <f>'Fragment 3 PMI'!D8</f>
        <v>0</v>
      </c>
      <c r="E72" s="106">
        <f>'Fragment 3 PMI'!E8</f>
        <v>0</v>
      </c>
      <c r="F72" s="106">
        <f>'Fragment 3 PMI'!F8</f>
        <v>0</v>
      </c>
      <c r="G72" s="106">
        <f>'Fragment 3 PMI'!G8</f>
        <v>0</v>
      </c>
      <c r="H72" s="106">
        <f>'Fragment 3 PMI'!H8</f>
        <v>0</v>
      </c>
      <c r="I72" s="106">
        <f>'Fragment 3 PMI'!I8</f>
        <v>0</v>
      </c>
      <c r="J72" s="106">
        <f>'Fragment 3 PMI'!J8</f>
        <v>0</v>
      </c>
      <c r="K72" s="106">
        <f>'Fragment 3 PMI'!K8</f>
        <v>0</v>
      </c>
      <c r="L72" s="106">
        <f>'Fragment 3 PMI'!L8</f>
        <v>0</v>
      </c>
      <c r="M72" s="106">
        <f>'Fragment 3 PMI'!M8</f>
        <v>0</v>
      </c>
    </row>
    <row r="73" spans="2:13">
      <c r="B73" s="40" t="s">
        <v>2</v>
      </c>
      <c r="C73" s="106">
        <f>'Fragment 3 PMI'!C9</f>
        <v>450</v>
      </c>
      <c r="D73" s="106">
        <f>'Fragment 3 PMI'!D9</f>
        <v>0</v>
      </c>
      <c r="E73" s="106">
        <f>'Fragment 3 PMI'!E9</f>
        <v>0</v>
      </c>
      <c r="F73" s="106">
        <f>'Fragment 3 PMI'!F9</f>
        <v>0</v>
      </c>
      <c r="G73" s="106">
        <f>'Fragment 3 PMI'!G9</f>
        <v>0</v>
      </c>
      <c r="H73" s="106">
        <f>'Fragment 3 PMI'!H9</f>
        <v>0</v>
      </c>
      <c r="I73" s="106">
        <f>'Fragment 3 PMI'!I9</f>
        <v>0</v>
      </c>
      <c r="J73" s="106">
        <f>'Fragment 3 PMI'!J9</f>
        <v>0</v>
      </c>
      <c r="K73" s="106">
        <f>'Fragment 3 PMI'!K9</f>
        <v>0</v>
      </c>
      <c r="L73" s="106">
        <f>'Fragment 3 PMI'!L9</f>
        <v>0</v>
      </c>
      <c r="M73" s="106">
        <f>'Fragment 3 PMI'!M9</f>
        <v>0</v>
      </c>
    </row>
    <row r="74" spans="2:13">
      <c r="B74" s="40" t="s">
        <v>3</v>
      </c>
      <c r="C74" s="106">
        <f>'Fragment 3 PMI'!C10</f>
        <v>600</v>
      </c>
      <c r="D74" s="106">
        <f>'Fragment 3 PMI'!D10</f>
        <v>0</v>
      </c>
      <c r="E74" s="106">
        <f>'Fragment 3 PMI'!E10</f>
        <v>0</v>
      </c>
      <c r="F74" s="106">
        <f>'Fragment 3 PMI'!F10</f>
        <v>0</v>
      </c>
      <c r="G74" s="106">
        <f>'Fragment 3 PMI'!G10</f>
        <v>0</v>
      </c>
      <c r="H74" s="106">
        <f>'Fragment 3 PMI'!H10</f>
        <v>0</v>
      </c>
      <c r="I74" s="106">
        <f>'Fragment 3 PMI'!I10</f>
        <v>0</v>
      </c>
      <c r="J74" s="106">
        <f>'Fragment 3 PMI'!J10</f>
        <v>0</v>
      </c>
      <c r="K74" s="106">
        <f>'Fragment 3 PMI'!K10</f>
        <v>0</v>
      </c>
      <c r="L74" s="106">
        <f>'Fragment 3 PMI'!L10</f>
        <v>0</v>
      </c>
      <c r="M74" s="106">
        <f>'Fragment 3 PMI'!M10</f>
        <v>0</v>
      </c>
    </row>
    <row r="75" spans="2:13">
      <c r="B75" s="41" t="s">
        <v>6</v>
      </c>
      <c r="C75" s="43" t="e">
        <f>'Fragment 3 PMI'!C11</f>
        <v>#DIV/0!</v>
      </c>
      <c r="D75" s="43" t="e">
        <f>'Fragment 3 PMI'!D11</f>
        <v>#DIV/0!</v>
      </c>
      <c r="E75" s="43" t="e">
        <f>'Fragment 3 PMI'!E11</f>
        <v>#DIV/0!</v>
      </c>
      <c r="F75" s="43" t="e">
        <f>'Fragment 3 PMI'!F11</f>
        <v>#DIV/0!</v>
      </c>
      <c r="G75" s="43" t="e">
        <f>'Fragment 3 PMI'!G11</f>
        <v>#DIV/0!</v>
      </c>
      <c r="H75" s="43" t="e">
        <f>'Fragment 3 PMI'!H11</f>
        <v>#DIV/0!</v>
      </c>
      <c r="I75" s="43" t="e">
        <f>'Fragment 3 PMI'!I11</f>
        <v>#DIV/0!</v>
      </c>
      <c r="J75" s="43" t="e">
        <f>'Fragment 3 PMI'!J11</f>
        <v>#DIV/0!</v>
      </c>
      <c r="K75" s="43" t="e">
        <f>'Fragment 3 PMI'!K11</f>
        <v>#DIV/0!</v>
      </c>
      <c r="L75" s="43" t="e">
        <f>'Fragment 3 PMI'!L11</f>
        <v>#DIV/0!</v>
      </c>
      <c r="M75" s="43" t="e">
        <f>'Fragment 3 PMI'!M11</f>
        <v>#DIV/0!</v>
      </c>
    </row>
    <row r="76" spans="2:13">
      <c r="B76" s="41" t="s">
        <v>19</v>
      </c>
      <c r="C76" s="43" t="e">
        <f>'Fragment 3 PMI'!C12</f>
        <v>#DIV/0!</v>
      </c>
      <c r="D76" s="43" t="e">
        <f>'Fragment 3 PMI'!D12</f>
        <v>#DIV/0!</v>
      </c>
      <c r="E76" s="43" t="e">
        <f>'Fragment 3 PMI'!E12</f>
        <v>#DIV/0!</v>
      </c>
      <c r="F76" s="43" t="e">
        <f>'Fragment 3 PMI'!F12</f>
        <v>#DIV/0!</v>
      </c>
      <c r="G76" s="43" t="e">
        <f>'Fragment 3 PMI'!G12</f>
        <v>#DIV/0!</v>
      </c>
      <c r="H76" s="43" t="e">
        <f>'Fragment 3 PMI'!H12</f>
        <v>#DIV/0!</v>
      </c>
      <c r="I76" s="43" t="e">
        <f>'Fragment 3 PMI'!I12</f>
        <v>#DIV/0!</v>
      </c>
      <c r="J76" s="43" t="e">
        <f>'Fragment 3 PMI'!J12</f>
        <v>#DIV/0!</v>
      </c>
      <c r="K76" s="43" t="e">
        <f>'Fragment 3 PMI'!K12</f>
        <v>#DIV/0!</v>
      </c>
      <c r="L76" s="43" t="e">
        <f>'Fragment 3 PMI'!L12</f>
        <v>#DIV/0!</v>
      </c>
      <c r="M76" s="43" t="e">
        <f>'Fragment 3 PMI'!M12</f>
        <v>#DIV/0!</v>
      </c>
    </row>
    <row r="77" spans="2:13">
      <c r="B77" s="41" t="s">
        <v>20</v>
      </c>
      <c r="C77" s="43" t="e">
        <f>'Fragment 3 PMI'!C13</f>
        <v>#DIV/0!</v>
      </c>
      <c r="D77" s="43" t="e">
        <f>'Fragment 3 PMI'!D13</f>
        <v>#DIV/0!</v>
      </c>
      <c r="E77" s="43" t="e">
        <f>'Fragment 3 PMI'!E13</f>
        <v>#DIV/0!</v>
      </c>
      <c r="F77" s="43" t="e">
        <f>'Fragment 3 PMI'!F13</f>
        <v>#DIV/0!</v>
      </c>
      <c r="G77" s="43" t="e">
        <f>'Fragment 3 PMI'!G13</f>
        <v>#DIV/0!</v>
      </c>
      <c r="H77" s="43" t="e">
        <f>'Fragment 3 PMI'!H13</f>
        <v>#DIV/0!</v>
      </c>
      <c r="I77" s="43" t="e">
        <f>'Fragment 3 PMI'!I13</f>
        <v>#DIV/0!</v>
      </c>
      <c r="J77" s="43" t="e">
        <f>'Fragment 3 PMI'!J13</f>
        <v>#DIV/0!</v>
      </c>
      <c r="K77" s="43" t="e">
        <f>'Fragment 3 PMI'!K13</f>
        <v>#DIV/0!</v>
      </c>
      <c r="L77" s="43" t="e">
        <f>'Fragment 3 PMI'!L13</f>
        <v>#DIV/0!</v>
      </c>
      <c r="M77" s="43" t="e">
        <f>'Fragment 3 PMI'!M13</f>
        <v>#DIV/0!</v>
      </c>
    </row>
    <row r="78" spans="2:13">
      <c r="B78" s="41" t="s">
        <v>21</v>
      </c>
      <c r="C78" s="43" t="e">
        <f>'Fragment 3 PMI'!C14</f>
        <v>#DIV/0!</v>
      </c>
      <c r="D78" s="43" t="e">
        <f>'Fragment 3 PMI'!D14</f>
        <v>#DIV/0!</v>
      </c>
      <c r="E78" s="43" t="e">
        <f>'Fragment 3 PMI'!E14</f>
        <v>#DIV/0!</v>
      </c>
      <c r="F78" s="43" t="e">
        <f>'Fragment 3 PMI'!F14</f>
        <v>#DIV/0!</v>
      </c>
      <c r="G78" s="43" t="e">
        <f>'Fragment 3 PMI'!G14</f>
        <v>#DIV/0!</v>
      </c>
      <c r="H78" s="43" t="e">
        <f>'Fragment 3 PMI'!H14</f>
        <v>#DIV/0!</v>
      </c>
      <c r="I78" s="43" t="e">
        <f>'Fragment 3 PMI'!I14</f>
        <v>#DIV/0!</v>
      </c>
      <c r="J78" s="43" t="e">
        <f>'Fragment 3 PMI'!J14</f>
        <v>#DIV/0!</v>
      </c>
      <c r="K78" s="43" t="e">
        <f>'Fragment 3 PMI'!K14</f>
        <v>#DIV/0!</v>
      </c>
      <c r="L78" s="43" t="e">
        <f>'Fragment 3 PMI'!L14</f>
        <v>#DIV/0!</v>
      </c>
      <c r="M78" s="43" t="e">
        <f>'Fragment 3 PMI'!M14</f>
        <v>#DIV/0!</v>
      </c>
    </row>
    <row r="79" spans="2:13">
      <c r="B79" s="41" t="s">
        <v>22</v>
      </c>
      <c r="C79" s="43" t="e">
        <f>'Fragment 3 PMI'!C15</f>
        <v>#DIV/0!</v>
      </c>
      <c r="D79" s="43" t="e">
        <f>'Fragment 3 PMI'!D15</f>
        <v>#DIV/0!</v>
      </c>
      <c r="E79" s="43" t="e">
        <f>'Fragment 3 PMI'!E15</f>
        <v>#DIV/0!</v>
      </c>
      <c r="F79" s="43" t="e">
        <f>'Fragment 3 PMI'!F15</f>
        <v>#DIV/0!</v>
      </c>
      <c r="G79" s="43" t="e">
        <f>'Fragment 3 PMI'!G15</f>
        <v>#DIV/0!</v>
      </c>
      <c r="H79" s="43" t="e">
        <f>'Fragment 3 PMI'!H15</f>
        <v>#DIV/0!</v>
      </c>
      <c r="I79" s="43" t="e">
        <f>'Fragment 3 PMI'!I15</f>
        <v>#DIV/0!</v>
      </c>
      <c r="J79" s="43" t="e">
        <f>'Fragment 3 PMI'!J15</f>
        <v>#DIV/0!</v>
      </c>
      <c r="K79" s="43" t="e">
        <f>'Fragment 3 PMI'!K15</f>
        <v>#DIV/0!</v>
      </c>
      <c r="L79" s="43" t="e">
        <f>'Fragment 3 PMI'!L15</f>
        <v>#DIV/0!</v>
      </c>
      <c r="M79" s="43" t="e">
        <f>'Fragment 3 PMI'!M15</f>
        <v>#DIV/0!</v>
      </c>
    </row>
    <row r="80" spans="2:13">
      <c r="B80" s="102" t="s">
        <v>14</v>
      </c>
      <c r="C80" s="103" t="e">
        <f>'Fragment 3 PMI'!C16</f>
        <v>#DIV/0!</v>
      </c>
      <c r="D80" s="103" t="e">
        <f>'Fragment 3 PMI'!D16</f>
        <v>#DIV/0!</v>
      </c>
      <c r="E80" s="103" t="e">
        <f>'Fragment 3 PMI'!E16</f>
        <v>#DIV/0!</v>
      </c>
      <c r="F80" s="103" t="e">
        <f>'Fragment 3 PMI'!F16</f>
        <v>#DIV/0!</v>
      </c>
      <c r="G80" s="103" t="e">
        <f>'Fragment 3 PMI'!G16</f>
        <v>#DIV/0!</v>
      </c>
      <c r="H80" s="103" t="e">
        <f>'Fragment 3 PMI'!H16</f>
        <v>#DIV/0!</v>
      </c>
      <c r="I80" s="103" t="e">
        <f>'Fragment 3 PMI'!I16</f>
        <v>#DIV/0!</v>
      </c>
      <c r="J80" s="103" t="e">
        <f>'Fragment 3 PMI'!J16</f>
        <v>#DIV/0!</v>
      </c>
      <c r="K80" s="103" t="e">
        <f>'Fragment 3 PMI'!K16</f>
        <v>#DIV/0!</v>
      </c>
      <c r="L80" s="103" t="e">
        <f>'Fragment 3 PMI'!L16</f>
        <v>#DIV/0!</v>
      </c>
      <c r="M80" s="103" t="e">
        <f>'Fragment 3 PMI'!M16</f>
        <v>#DIV/0!</v>
      </c>
    </row>
    <row r="81" spans="2:13">
      <c r="B81" s="102" t="s">
        <v>23</v>
      </c>
      <c r="C81" s="103" t="e">
        <f>'Fragment 3 PMI'!C17</f>
        <v>#DIV/0!</v>
      </c>
      <c r="D81" s="103" t="e">
        <f>'Fragment 3 PMI'!D17</f>
        <v>#DIV/0!</v>
      </c>
      <c r="E81" s="103" t="e">
        <f>'Fragment 3 PMI'!E17</f>
        <v>#DIV/0!</v>
      </c>
      <c r="F81" s="103" t="e">
        <f>'Fragment 3 PMI'!F17</f>
        <v>#DIV/0!</v>
      </c>
      <c r="G81" s="103" t="e">
        <f>'Fragment 3 PMI'!G17</f>
        <v>#DIV/0!</v>
      </c>
      <c r="H81" s="103" t="e">
        <f>'Fragment 3 PMI'!H17</f>
        <v>#DIV/0!</v>
      </c>
      <c r="I81" s="103" t="e">
        <f>'Fragment 3 PMI'!I17</f>
        <v>#DIV/0!</v>
      </c>
      <c r="J81" s="103" t="e">
        <f>'Fragment 3 PMI'!J17</f>
        <v>#DIV/0!</v>
      </c>
      <c r="K81" s="103" t="e">
        <f>'Fragment 3 PMI'!K17</f>
        <v>#DIV/0!</v>
      </c>
      <c r="L81" s="103" t="e">
        <f>'Fragment 3 PMI'!L17</f>
        <v>#DIV/0!</v>
      </c>
      <c r="M81" s="103" t="e">
        <f>'Fragment 3 PMI'!M17</f>
        <v>#DIV/0!</v>
      </c>
    </row>
    <row r="82" spans="2:13">
      <c r="B82" s="102" t="s">
        <v>24</v>
      </c>
      <c r="C82" s="103" t="e">
        <f>'Fragment 3 PMI'!C18</f>
        <v>#DIV/0!</v>
      </c>
      <c r="D82" s="103" t="e">
        <f>'Fragment 3 PMI'!D18</f>
        <v>#DIV/0!</v>
      </c>
      <c r="E82" s="103" t="e">
        <f>'Fragment 3 PMI'!E18</f>
        <v>#DIV/0!</v>
      </c>
      <c r="F82" s="103" t="e">
        <f>'Fragment 3 PMI'!F18</f>
        <v>#DIV/0!</v>
      </c>
      <c r="G82" s="103" t="e">
        <f>'Fragment 3 PMI'!G18</f>
        <v>#DIV/0!</v>
      </c>
      <c r="H82" s="103" t="e">
        <f>'Fragment 3 PMI'!H18</f>
        <v>#DIV/0!</v>
      </c>
      <c r="I82" s="103" t="e">
        <f>'Fragment 3 PMI'!I18</f>
        <v>#DIV/0!</v>
      </c>
      <c r="J82" s="103" t="e">
        <f>'Fragment 3 PMI'!J18</f>
        <v>#DIV/0!</v>
      </c>
      <c r="K82" s="103" t="e">
        <f>'Fragment 3 PMI'!K18</f>
        <v>#DIV/0!</v>
      </c>
      <c r="L82" s="103" t="e">
        <f>'Fragment 3 PMI'!L18</f>
        <v>#DIV/0!</v>
      </c>
      <c r="M82" s="103" t="e">
        <f>'Fragment 3 PMI'!M18</f>
        <v>#DIV/0!</v>
      </c>
    </row>
    <row r="83" spans="2:13">
      <c r="B83" s="102" t="s">
        <v>25</v>
      </c>
      <c r="C83" s="103" t="e">
        <f>'Fragment 3 PMI'!C19</f>
        <v>#DIV/0!</v>
      </c>
      <c r="D83" s="103" t="e">
        <f>'Fragment 3 PMI'!D19</f>
        <v>#DIV/0!</v>
      </c>
      <c r="E83" s="103" t="e">
        <f>'Fragment 3 PMI'!E19</f>
        <v>#DIV/0!</v>
      </c>
      <c r="F83" s="103" t="e">
        <f>'Fragment 3 PMI'!F19</f>
        <v>#DIV/0!</v>
      </c>
      <c r="G83" s="103" t="e">
        <f>'Fragment 3 PMI'!G19</f>
        <v>#DIV/0!</v>
      </c>
      <c r="H83" s="103" t="e">
        <f>'Fragment 3 PMI'!H19</f>
        <v>#DIV/0!</v>
      </c>
      <c r="I83" s="103" t="e">
        <f>'Fragment 3 PMI'!I19</f>
        <v>#DIV/0!</v>
      </c>
      <c r="J83" s="103" t="e">
        <f>'Fragment 3 PMI'!J19</f>
        <v>#DIV/0!</v>
      </c>
      <c r="K83" s="103" t="e">
        <f>'Fragment 3 PMI'!K19</f>
        <v>#DIV/0!</v>
      </c>
      <c r="L83" s="103" t="e">
        <f>'Fragment 3 PMI'!L19</f>
        <v>#DIV/0!</v>
      </c>
      <c r="M83" s="103" t="e">
        <f>'Fragment 3 PMI'!M19</f>
        <v>#DIV/0!</v>
      </c>
    </row>
    <row r="84" spans="2:13" ht="23" thickBot="1">
      <c r="B84" s="104" t="s">
        <v>26</v>
      </c>
      <c r="C84" s="103" t="e">
        <f>'Fragment 3 PMI'!C20</f>
        <v>#DIV/0!</v>
      </c>
      <c r="D84" s="103" t="e">
        <f>'Fragment 3 PMI'!D20</f>
        <v>#DIV/0!</v>
      </c>
      <c r="E84" s="103" t="e">
        <f>'Fragment 3 PMI'!E20</f>
        <v>#DIV/0!</v>
      </c>
      <c r="F84" s="103" t="e">
        <f>'Fragment 3 PMI'!F20</f>
        <v>#DIV/0!</v>
      </c>
      <c r="G84" s="103" t="e">
        <f>'Fragment 3 PMI'!G20</f>
        <v>#DIV/0!</v>
      </c>
      <c r="H84" s="103" t="e">
        <f>'Fragment 3 PMI'!H20</f>
        <v>#DIV/0!</v>
      </c>
      <c r="I84" s="103" t="e">
        <f>'Fragment 3 PMI'!I20</f>
        <v>#DIV/0!</v>
      </c>
      <c r="J84" s="103" t="e">
        <f>'Fragment 3 PMI'!J20</f>
        <v>#DIV/0!</v>
      </c>
      <c r="K84" s="103" t="e">
        <f>'Fragment 3 PMI'!K20</f>
        <v>#DIV/0!</v>
      </c>
      <c r="L84" s="103" t="e">
        <f>'Fragment 3 PMI'!L20</f>
        <v>#DIV/0!</v>
      </c>
      <c r="M84" s="103" t="e">
        <f>'Fragment 3 PMI'!M20</f>
        <v>#DIV/0!</v>
      </c>
    </row>
    <row r="85" spans="2:13" ht="12.75" customHeight="1">
      <c r="B85" s="133" t="s">
        <v>134</v>
      </c>
      <c r="C85" s="134"/>
      <c r="D85" s="134"/>
      <c r="E85" s="134"/>
      <c r="F85" s="134"/>
      <c r="G85" s="134"/>
      <c r="H85" s="134"/>
      <c r="I85" s="134"/>
      <c r="J85" s="134"/>
      <c r="K85" s="134"/>
      <c r="L85" s="134"/>
      <c r="M85" s="135"/>
    </row>
    <row r="86" spans="2:13">
      <c r="B86" s="136"/>
      <c r="C86" s="137"/>
      <c r="D86" s="137"/>
      <c r="E86" s="137"/>
      <c r="F86" s="137"/>
      <c r="G86" s="137"/>
      <c r="H86" s="137"/>
      <c r="I86" s="137"/>
      <c r="J86" s="137"/>
      <c r="K86" s="137"/>
      <c r="L86" s="137"/>
      <c r="M86" s="138"/>
    </row>
    <row r="87" spans="2:13" ht="23" thickBot="1">
      <c r="B87" s="139"/>
      <c r="C87" s="140"/>
      <c r="D87" s="140"/>
      <c r="E87" s="140"/>
      <c r="F87" s="140"/>
      <c r="G87" s="140"/>
      <c r="H87" s="140"/>
      <c r="I87" s="140"/>
      <c r="J87" s="140"/>
      <c r="K87" s="140"/>
      <c r="L87" s="140"/>
      <c r="M87" s="141"/>
    </row>
    <row r="97" spans="1:7" hidden="1"/>
    <row r="98" spans="1:7" hidden="1"/>
    <row r="99" spans="1:7" hidden="1"/>
    <row r="100" spans="1:7" s="53" customFormat="1" ht="66" hidden="1" customHeight="1">
      <c r="B100" s="52" t="s">
        <v>34</v>
      </c>
      <c r="C100" s="52"/>
    </row>
    <row r="101" spans="1:7" hidden="1">
      <c r="A101">
        <v>1</v>
      </c>
      <c r="B101" s="50" t="s">
        <v>36</v>
      </c>
      <c r="C101" s="54"/>
      <c r="D101" s="54"/>
      <c r="E101" s="54"/>
      <c r="F101" s="54"/>
      <c r="G101" s="54"/>
    </row>
    <row r="102" spans="1:7" hidden="1">
      <c r="A102">
        <v>2</v>
      </c>
      <c r="B102" s="50" t="s">
        <v>35</v>
      </c>
      <c r="C102" s="54"/>
      <c r="D102" s="54"/>
      <c r="E102" s="54"/>
      <c r="F102" s="54"/>
      <c r="G102" s="54"/>
    </row>
    <row r="103" spans="1:7" hidden="1">
      <c r="A103">
        <v>3</v>
      </c>
      <c r="B103" s="50" t="s">
        <v>37</v>
      </c>
      <c r="C103" s="54"/>
      <c r="D103" s="54"/>
      <c r="E103" s="54"/>
      <c r="F103" s="54"/>
      <c r="G103" s="54"/>
    </row>
    <row r="104" spans="1:7" hidden="1">
      <c r="A104">
        <v>4</v>
      </c>
      <c r="B104" s="50" t="s">
        <v>38</v>
      </c>
      <c r="C104" s="54"/>
      <c r="D104" s="54"/>
      <c r="E104" s="54"/>
      <c r="F104" s="54"/>
      <c r="G104" s="54"/>
    </row>
    <row r="105" spans="1:7" hidden="1">
      <c r="A105">
        <v>5</v>
      </c>
      <c r="B105" s="50" t="s">
        <v>39</v>
      </c>
      <c r="C105" s="54"/>
      <c r="D105" s="54"/>
      <c r="E105" s="54"/>
      <c r="F105" s="54"/>
      <c r="G105" s="54"/>
    </row>
    <row r="106" spans="1:7" hidden="1">
      <c r="A106">
        <v>6</v>
      </c>
      <c r="B106" s="50" t="s">
        <v>40</v>
      </c>
      <c r="C106" s="54"/>
      <c r="D106" s="54"/>
      <c r="E106" s="54"/>
      <c r="F106" s="54"/>
      <c r="G106" s="54"/>
    </row>
    <row r="107" spans="1:7" hidden="1">
      <c r="A107">
        <v>7</v>
      </c>
      <c r="B107" s="50" t="s">
        <v>41</v>
      </c>
      <c r="C107" s="54"/>
      <c r="D107" s="54"/>
      <c r="E107" s="54"/>
      <c r="F107" s="54"/>
      <c r="G107" s="54"/>
    </row>
    <row r="108" spans="1:7" hidden="1">
      <c r="A108">
        <v>8</v>
      </c>
      <c r="B108" s="50" t="s">
        <v>42</v>
      </c>
      <c r="C108" s="54"/>
      <c r="D108" s="54"/>
      <c r="E108" s="54"/>
      <c r="F108" s="54"/>
      <c r="G108" s="54"/>
    </row>
    <row r="109" spans="1:7" hidden="1">
      <c r="A109">
        <v>9</v>
      </c>
      <c r="B109" s="50" t="s">
        <v>43</v>
      </c>
      <c r="C109" s="54"/>
      <c r="D109" s="54"/>
      <c r="E109" s="54"/>
      <c r="F109" s="54"/>
      <c r="G109" s="54"/>
    </row>
    <row r="110" spans="1:7" hidden="1">
      <c r="A110">
        <v>10</v>
      </c>
      <c r="B110" s="50" t="s">
        <v>44</v>
      </c>
      <c r="C110" s="54"/>
      <c r="D110" s="54"/>
      <c r="E110" s="54"/>
      <c r="F110" s="54"/>
      <c r="G110" s="54"/>
    </row>
    <row r="111" spans="1:7" hidden="1">
      <c r="A111">
        <v>11</v>
      </c>
      <c r="B111" s="50" t="s">
        <v>45</v>
      </c>
      <c r="C111" s="54"/>
      <c r="D111" s="54"/>
      <c r="E111" s="54"/>
      <c r="F111" s="54"/>
      <c r="G111" s="54"/>
    </row>
    <row r="112" spans="1:7" hidden="1">
      <c r="A112">
        <v>12</v>
      </c>
      <c r="B112" s="50" t="s">
        <v>46</v>
      </c>
      <c r="C112" s="54"/>
      <c r="D112" s="54"/>
      <c r="E112" s="54"/>
      <c r="F112" s="54"/>
      <c r="G112" s="54"/>
    </row>
    <row r="113" spans="1:7" hidden="1">
      <c r="A113">
        <v>13</v>
      </c>
      <c r="B113" s="50" t="s">
        <v>47</v>
      </c>
      <c r="C113" s="54"/>
      <c r="D113" s="54"/>
      <c r="E113" s="54"/>
      <c r="F113" s="54"/>
      <c r="G113" s="54"/>
    </row>
    <row r="114" spans="1:7" hidden="1">
      <c r="A114">
        <v>14</v>
      </c>
      <c r="B114" s="50" t="s">
        <v>49</v>
      </c>
      <c r="C114" s="54"/>
      <c r="D114" s="54"/>
      <c r="E114" s="54"/>
      <c r="F114" s="54"/>
      <c r="G114" s="54"/>
    </row>
    <row r="115" spans="1:7" hidden="1">
      <c r="A115">
        <v>15</v>
      </c>
      <c r="B115" s="50" t="s">
        <v>50</v>
      </c>
      <c r="C115" s="54"/>
      <c r="D115" s="54"/>
      <c r="E115" s="54"/>
      <c r="F115" s="54"/>
      <c r="G115" s="54"/>
    </row>
    <row r="116" spans="1:7" hidden="1">
      <c r="A116">
        <v>16</v>
      </c>
      <c r="B116" s="50" t="s">
        <v>51</v>
      </c>
      <c r="C116" s="54"/>
      <c r="D116" s="54"/>
      <c r="E116" s="54"/>
      <c r="F116" s="54"/>
      <c r="G116" s="54"/>
    </row>
    <row r="117" spans="1:7" hidden="1">
      <c r="A117">
        <v>17</v>
      </c>
      <c r="B117" s="50" t="s">
        <v>52</v>
      </c>
      <c r="C117" s="54"/>
      <c r="D117" s="54"/>
      <c r="E117" s="54"/>
      <c r="F117" s="54"/>
      <c r="G117" s="54"/>
    </row>
    <row r="118" spans="1:7" hidden="1">
      <c r="A118">
        <v>18</v>
      </c>
      <c r="B118" s="50" t="s">
        <v>53</v>
      </c>
      <c r="C118" s="54"/>
      <c r="D118" s="54"/>
      <c r="E118" s="54"/>
      <c r="F118" s="54"/>
      <c r="G118" s="54"/>
    </row>
    <row r="119" spans="1:7" hidden="1">
      <c r="A119">
        <v>19</v>
      </c>
      <c r="B119" s="50" t="s">
        <v>54</v>
      </c>
      <c r="C119" s="54"/>
      <c r="D119" s="54"/>
      <c r="E119" s="54"/>
      <c r="F119" s="54"/>
      <c r="G119" s="54"/>
    </row>
    <row r="120" spans="1:7" hidden="1">
      <c r="A120">
        <v>20</v>
      </c>
      <c r="B120" s="50" t="s">
        <v>55</v>
      </c>
      <c r="C120" s="54"/>
      <c r="D120" s="54"/>
      <c r="E120" s="54"/>
      <c r="F120" s="54"/>
      <c r="G120" s="54"/>
    </row>
    <row r="121" spans="1:7" hidden="1">
      <c r="A121">
        <v>21</v>
      </c>
      <c r="B121" s="50" t="s">
        <v>56</v>
      </c>
      <c r="C121" s="54"/>
      <c r="D121" s="54"/>
      <c r="E121" s="54"/>
      <c r="F121" s="54"/>
      <c r="G121" s="54"/>
    </row>
    <row r="122" spans="1:7" hidden="1">
      <c r="A122">
        <v>22</v>
      </c>
      <c r="B122" s="50" t="s">
        <v>57</v>
      </c>
      <c r="C122" s="54"/>
      <c r="D122" s="54"/>
      <c r="E122" s="54"/>
      <c r="F122" s="54"/>
      <c r="G122" s="54"/>
    </row>
    <row r="123" spans="1:7" hidden="1">
      <c r="A123">
        <v>23</v>
      </c>
      <c r="B123" s="50" t="s">
        <v>58</v>
      </c>
      <c r="C123" s="54"/>
      <c r="D123" s="54"/>
      <c r="E123" s="54"/>
      <c r="F123" s="54"/>
      <c r="G123" s="54"/>
    </row>
    <row r="124" spans="1:7" hidden="1">
      <c r="A124">
        <v>24</v>
      </c>
      <c r="B124" s="50" t="s">
        <v>59</v>
      </c>
      <c r="C124" s="54"/>
      <c r="D124" s="54"/>
      <c r="E124" s="54"/>
      <c r="F124" s="54"/>
      <c r="G124" s="54"/>
    </row>
    <row r="125" spans="1:7" hidden="1">
      <c r="A125">
        <v>25</v>
      </c>
      <c r="B125" s="50" t="s">
        <v>48</v>
      </c>
      <c r="C125" s="54"/>
      <c r="D125" s="54"/>
      <c r="E125" s="54"/>
      <c r="F125" s="54"/>
      <c r="G125" s="54"/>
    </row>
    <row r="126" spans="1:7" hidden="1">
      <c r="A126">
        <v>26</v>
      </c>
      <c r="B126" s="50" t="s">
        <v>60</v>
      </c>
      <c r="C126" s="54"/>
      <c r="D126" s="54"/>
      <c r="E126" s="54"/>
      <c r="F126" s="54"/>
      <c r="G126" s="54"/>
    </row>
    <row r="127" spans="1:7" hidden="1">
      <c r="A127">
        <v>27</v>
      </c>
      <c r="B127" s="50" t="s">
        <v>61</v>
      </c>
      <c r="C127" s="54"/>
      <c r="D127" s="54"/>
      <c r="E127" s="54"/>
      <c r="F127" s="54"/>
      <c r="G127" s="54"/>
    </row>
    <row r="128" spans="1:7" hidden="1">
      <c r="A128">
        <v>28</v>
      </c>
      <c r="B128" s="50" t="s">
        <v>62</v>
      </c>
      <c r="C128" s="54"/>
      <c r="D128" s="54"/>
      <c r="E128" s="54"/>
      <c r="F128" s="54"/>
      <c r="G128" s="54"/>
    </row>
    <row r="129" spans="1:36" hidden="1">
      <c r="A129">
        <v>29</v>
      </c>
      <c r="B129" s="50" t="s">
        <v>63</v>
      </c>
      <c r="C129" s="54"/>
      <c r="D129" s="54"/>
      <c r="E129" s="54"/>
      <c r="F129" s="54"/>
      <c r="G129" s="54"/>
    </row>
    <row r="130" spans="1:36" hidden="1">
      <c r="A130">
        <v>30</v>
      </c>
      <c r="B130" s="50" t="s">
        <v>64</v>
      </c>
      <c r="C130" s="54"/>
      <c r="D130" s="54"/>
      <c r="E130" s="54"/>
      <c r="F130" s="54"/>
      <c r="G130" s="54"/>
    </row>
    <row r="131" spans="1:36" hidden="1">
      <c r="A131">
        <v>31</v>
      </c>
      <c r="B131" s="50" t="s">
        <v>65</v>
      </c>
      <c r="C131" s="54"/>
      <c r="D131" s="54"/>
      <c r="E131" s="54"/>
      <c r="F131" s="54"/>
      <c r="G131" s="54"/>
    </row>
    <row r="132" spans="1:36" hidden="1">
      <c r="A132">
        <v>32</v>
      </c>
      <c r="B132" s="50" t="s">
        <v>66</v>
      </c>
      <c r="C132" s="54"/>
      <c r="D132" s="54"/>
      <c r="E132" s="54"/>
      <c r="F132" s="54"/>
      <c r="G132" s="54"/>
      <c r="H132" s="29"/>
    </row>
    <row r="133" spans="1:36" hidden="1">
      <c r="A133">
        <v>33</v>
      </c>
      <c r="B133" s="50" t="s">
        <v>67</v>
      </c>
      <c r="C133" s="54"/>
      <c r="D133" s="54"/>
      <c r="E133" s="54"/>
      <c r="F133" s="54"/>
      <c r="G133" s="54"/>
    </row>
    <row r="134" spans="1:36" hidden="1">
      <c r="A134">
        <v>34</v>
      </c>
      <c r="B134" s="50" t="s">
        <v>68</v>
      </c>
      <c r="C134" s="54"/>
      <c r="D134" s="54"/>
      <c r="E134" s="54"/>
      <c r="F134" s="54"/>
      <c r="G134" s="54"/>
    </row>
    <row r="135" spans="1:36" hidden="1"/>
    <row r="136" spans="1:36" hidden="1"/>
    <row r="137" spans="1:36" hidden="1"/>
    <row r="138" spans="1:36" hidden="1">
      <c r="B138" s="53"/>
      <c r="C138">
        <v>1</v>
      </c>
      <c r="D138">
        <v>2</v>
      </c>
      <c r="E138">
        <v>3</v>
      </c>
      <c r="F138">
        <v>4</v>
      </c>
      <c r="G138">
        <v>5</v>
      </c>
      <c r="H138">
        <v>6</v>
      </c>
      <c r="I138">
        <v>7</v>
      </c>
      <c r="J138">
        <v>8</v>
      </c>
      <c r="K138">
        <v>9</v>
      </c>
      <c r="L138">
        <v>10</v>
      </c>
      <c r="M138">
        <v>11</v>
      </c>
      <c r="N138">
        <v>12</v>
      </c>
      <c r="O138">
        <v>13</v>
      </c>
      <c r="P138">
        <v>14</v>
      </c>
      <c r="Q138">
        <v>15</v>
      </c>
      <c r="R138">
        <v>16</v>
      </c>
      <c r="S138">
        <v>17</v>
      </c>
      <c r="T138">
        <v>18</v>
      </c>
      <c r="U138">
        <v>19</v>
      </c>
      <c r="V138">
        <v>20</v>
      </c>
      <c r="W138">
        <v>21</v>
      </c>
      <c r="X138">
        <v>22</v>
      </c>
      <c r="Y138">
        <v>23</v>
      </c>
      <c r="Z138">
        <v>24</v>
      </c>
      <c r="AA138">
        <v>25</v>
      </c>
      <c r="AB138">
        <v>26</v>
      </c>
      <c r="AC138">
        <v>27</v>
      </c>
      <c r="AD138">
        <v>28</v>
      </c>
      <c r="AE138">
        <v>29</v>
      </c>
      <c r="AF138">
        <v>30</v>
      </c>
      <c r="AG138">
        <v>31</v>
      </c>
      <c r="AH138">
        <v>32</v>
      </c>
      <c r="AI138">
        <v>33</v>
      </c>
      <c r="AJ138">
        <v>34</v>
      </c>
    </row>
    <row r="139" spans="1:36" ht="23" hidden="1">
      <c r="B139" s="52" t="s">
        <v>34</v>
      </c>
      <c r="C139" s="50" t="str">
        <f>B101</f>
        <v>None</v>
      </c>
      <c r="D139" s="50" t="str">
        <f>B102</f>
        <v>Fragment 1 - Step 1</v>
      </c>
      <c r="E139" s="50" t="str">
        <f>B103</f>
        <v>Fragment 1 - Step 2</v>
      </c>
      <c r="F139" s="50" t="str">
        <f>B104</f>
        <v>Fragment 1 - Step 3</v>
      </c>
      <c r="G139" s="50" t="str">
        <f>B105</f>
        <v>Fragment 1 - Step 4</v>
      </c>
      <c r="H139" s="50" t="str">
        <f>B106</f>
        <v>Fragment 1 - Step 5</v>
      </c>
      <c r="I139" s="50" t="str">
        <f>B107</f>
        <v>Fragment 1 - Step 6</v>
      </c>
      <c r="J139" s="50" t="str">
        <f>B108</f>
        <v>Fragment 1 - Step 7</v>
      </c>
      <c r="K139" s="50" t="str">
        <f>B109</f>
        <v>Fragment 1 - Step 8</v>
      </c>
      <c r="L139" s="50" t="str">
        <f>B110</f>
        <v>Fragment 1 - Step 9</v>
      </c>
      <c r="M139" s="50" t="str">
        <f>B111</f>
        <v>Fragment 1 - Step 10</v>
      </c>
      <c r="N139" s="50" t="str">
        <f>B112</f>
        <v>Fragment 1 - Step 11</v>
      </c>
      <c r="O139" s="50" t="str">
        <f>B113</f>
        <v>Fragment 2 - Step 1</v>
      </c>
      <c r="P139" s="50" t="str">
        <f>B114</f>
        <v>Fragment 2 - Step 2</v>
      </c>
      <c r="Q139" s="50" t="str">
        <f>B115</f>
        <v>Fragment 2 - Step 3</v>
      </c>
      <c r="R139" s="50" t="str">
        <f>B116</f>
        <v>Fragment 2 - Step 4</v>
      </c>
      <c r="S139" s="50" t="str">
        <f>B117</f>
        <v>Fragment 2 - Step 5</v>
      </c>
      <c r="T139" s="50" t="str">
        <f>B118</f>
        <v>Fragment 2 - Step 6</v>
      </c>
      <c r="U139" s="50" t="str">
        <f>B119</f>
        <v>Fragment 2 - Step 7</v>
      </c>
      <c r="V139" s="50" t="str">
        <f>B120</f>
        <v>Fragment 2 - Step 8</v>
      </c>
      <c r="W139" s="50" t="str">
        <f>B121</f>
        <v>Fragment 2 - Step 9</v>
      </c>
      <c r="X139" s="50" t="str">
        <f>B122</f>
        <v>Fragment 2 - Step 10</v>
      </c>
      <c r="Y139" s="50" t="str">
        <f>B123</f>
        <v>Fragment 2 - Step 11</v>
      </c>
      <c r="Z139" s="50" t="str">
        <f>B124</f>
        <v>Fragment 3 - Step 1</v>
      </c>
      <c r="AA139" s="50" t="str">
        <f>B125</f>
        <v>Fragment 3 - Step 2</v>
      </c>
      <c r="AB139" s="50" t="str">
        <f>B126</f>
        <v>Fragment 3 - Step 3</v>
      </c>
      <c r="AC139" s="50" t="str">
        <f>B127</f>
        <v>Fragment 3 - Step 4</v>
      </c>
      <c r="AD139" s="50" t="str">
        <f>B128</f>
        <v>Fragment 3 - Step 5</v>
      </c>
      <c r="AE139" s="50" t="str">
        <f>B129</f>
        <v>Fragment 3 - Step 6</v>
      </c>
      <c r="AF139" s="50" t="str">
        <f>B130</f>
        <v>Fragment 3 - Step 7</v>
      </c>
      <c r="AG139" s="50" t="str">
        <f>B131</f>
        <v>Fragment 3 - Step 8</v>
      </c>
      <c r="AH139" s="50" t="str">
        <f>B132</f>
        <v>Fragment 3 - Step 9</v>
      </c>
      <c r="AI139" s="50" t="str">
        <f>B133</f>
        <v>Fragment 3 - Step 10</v>
      </c>
      <c r="AJ139" s="50" t="str">
        <f>B134</f>
        <v>Fragment 3 - Step 11</v>
      </c>
    </row>
    <row r="140" spans="1:36" ht="23" hidden="1">
      <c r="B140" s="52" t="s">
        <v>14</v>
      </c>
      <c r="C140">
        <v>0</v>
      </c>
      <c r="D140" s="54" t="e">
        <f>C38</f>
        <v>#DIV/0!</v>
      </c>
      <c r="E140" s="54" t="e">
        <f t="shared" ref="E140:N140" si="0">D38</f>
        <v>#DIV/0!</v>
      </c>
      <c r="F140" s="54" t="e">
        <f t="shared" si="0"/>
        <v>#DIV/0!</v>
      </c>
      <c r="G140" s="54" t="e">
        <f t="shared" si="0"/>
        <v>#DIV/0!</v>
      </c>
      <c r="H140" s="54" t="e">
        <f t="shared" si="0"/>
        <v>#DIV/0!</v>
      </c>
      <c r="I140" s="54" t="e">
        <f t="shared" si="0"/>
        <v>#DIV/0!</v>
      </c>
      <c r="J140" s="54" t="e">
        <f t="shared" si="0"/>
        <v>#DIV/0!</v>
      </c>
      <c r="K140" s="54" t="e">
        <f t="shared" si="0"/>
        <v>#DIV/0!</v>
      </c>
      <c r="L140" s="54" t="e">
        <f t="shared" si="0"/>
        <v>#DIV/0!</v>
      </c>
      <c r="M140" s="54" t="e">
        <f t="shared" si="0"/>
        <v>#DIV/0!</v>
      </c>
      <c r="N140" s="54" t="e">
        <f t="shared" si="0"/>
        <v>#DIV/0!</v>
      </c>
      <c r="O140" s="54" t="e">
        <f>C59</f>
        <v>#DIV/0!</v>
      </c>
      <c r="P140" s="54" t="e">
        <f t="shared" ref="P140:Y144" si="1">D59</f>
        <v>#DIV/0!</v>
      </c>
      <c r="Q140" s="54" t="e">
        <f t="shared" si="1"/>
        <v>#DIV/0!</v>
      </c>
      <c r="R140" s="54" t="e">
        <f t="shared" si="1"/>
        <v>#DIV/0!</v>
      </c>
      <c r="S140" s="54" t="e">
        <f t="shared" si="1"/>
        <v>#DIV/0!</v>
      </c>
      <c r="T140" s="54" t="e">
        <f t="shared" si="1"/>
        <v>#DIV/0!</v>
      </c>
      <c r="U140" s="54" t="e">
        <f t="shared" si="1"/>
        <v>#DIV/0!</v>
      </c>
      <c r="V140" s="54" t="e">
        <f t="shared" si="1"/>
        <v>#DIV/0!</v>
      </c>
      <c r="W140" s="54" t="e">
        <f t="shared" si="1"/>
        <v>#DIV/0!</v>
      </c>
      <c r="X140" s="54" t="e">
        <f t="shared" si="1"/>
        <v>#DIV/0!</v>
      </c>
      <c r="Y140" s="54" t="e">
        <f t="shared" si="1"/>
        <v>#DIV/0!</v>
      </c>
      <c r="Z140" s="54" t="e">
        <f>C80</f>
        <v>#DIV/0!</v>
      </c>
      <c r="AA140" s="54" t="e">
        <f t="shared" ref="AA140:AJ144" si="2">D80</f>
        <v>#DIV/0!</v>
      </c>
      <c r="AB140" s="54" t="e">
        <f t="shared" si="2"/>
        <v>#DIV/0!</v>
      </c>
      <c r="AC140" s="54" t="e">
        <f t="shared" si="2"/>
        <v>#DIV/0!</v>
      </c>
      <c r="AD140" s="54" t="e">
        <f t="shared" si="2"/>
        <v>#DIV/0!</v>
      </c>
      <c r="AE140" s="54" t="e">
        <f t="shared" si="2"/>
        <v>#DIV/0!</v>
      </c>
      <c r="AF140" s="54" t="e">
        <f t="shared" si="2"/>
        <v>#DIV/0!</v>
      </c>
      <c r="AG140" s="54" t="e">
        <f t="shared" si="2"/>
        <v>#DIV/0!</v>
      </c>
      <c r="AH140" s="54" t="e">
        <f t="shared" si="2"/>
        <v>#DIV/0!</v>
      </c>
      <c r="AI140" s="54" t="e">
        <f t="shared" si="2"/>
        <v>#DIV/0!</v>
      </c>
      <c r="AJ140" s="54" t="e">
        <f t="shared" si="2"/>
        <v>#DIV/0!</v>
      </c>
    </row>
    <row r="141" spans="1:36" ht="23" hidden="1">
      <c r="B141" s="53" t="s">
        <v>23</v>
      </c>
      <c r="C141">
        <v>0</v>
      </c>
      <c r="D141" s="54" t="e">
        <f t="shared" ref="D141:N144" si="3">C39</f>
        <v>#DIV/0!</v>
      </c>
      <c r="E141" s="54" t="e">
        <f t="shared" si="3"/>
        <v>#DIV/0!</v>
      </c>
      <c r="F141" s="54" t="e">
        <f t="shared" si="3"/>
        <v>#DIV/0!</v>
      </c>
      <c r="G141" s="54" t="e">
        <f t="shared" si="3"/>
        <v>#DIV/0!</v>
      </c>
      <c r="H141" s="54" t="e">
        <f t="shared" si="3"/>
        <v>#DIV/0!</v>
      </c>
      <c r="I141" s="54" t="e">
        <f t="shared" si="3"/>
        <v>#DIV/0!</v>
      </c>
      <c r="J141" s="54" t="e">
        <f t="shared" si="3"/>
        <v>#DIV/0!</v>
      </c>
      <c r="K141" s="54" t="e">
        <f t="shared" si="3"/>
        <v>#DIV/0!</v>
      </c>
      <c r="L141" s="54" t="e">
        <f t="shared" si="3"/>
        <v>#DIV/0!</v>
      </c>
      <c r="M141" s="54" t="e">
        <f t="shared" si="3"/>
        <v>#DIV/0!</v>
      </c>
      <c r="N141" s="54" t="e">
        <f t="shared" si="3"/>
        <v>#DIV/0!</v>
      </c>
      <c r="O141" s="54" t="e">
        <f>C60</f>
        <v>#DIV/0!</v>
      </c>
      <c r="P141" s="54" t="e">
        <f t="shared" si="1"/>
        <v>#DIV/0!</v>
      </c>
      <c r="Q141" s="54" t="e">
        <f t="shared" si="1"/>
        <v>#DIV/0!</v>
      </c>
      <c r="R141" s="54" t="e">
        <f t="shared" si="1"/>
        <v>#DIV/0!</v>
      </c>
      <c r="S141" s="54" t="e">
        <f t="shared" si="1"/>
        <v>#DIV/0!</v>
      </c>
      <c r="T141" s="54" t="e">
        <f t="shared" si="1"/>
        <v>#DIV/0!</v>
      </c>
      <c r="U141" s="54" t="e">
        <f t="shared" si="1"/>
        <v>#DIV/0!</v>
      </c>
      <c r="V141" s="54" t="e">
        <f t="shared" si="1"/>
        <v>#DIV/0!</v>
      </c>
      <c r="W141" s="54" t="e">
        <f t="shared" si="1"/>
        <v>#DIV/0!</v>
      </c>
      <c r="X141" s="54" t="e">
        <f t="shared" si="1"/>
        <v>#DIV/0!</v>
      </c>
      <c r="Y141" s="54" t="e">
        <f t="shared" si="1"/>
        <v>#DIV/0!</v>
      </c>
      <c r="Z141" s="54" t="e">
        <f>C81</f>
        <v>#DIV/0!</v>
      </c>
      <c r="AA141" s="54" t="e">
        <f t="shared" si="2"/>
        <v>#DIV/0!</v>
      </c>
      <c r="AB141" s="54" t="e">
        <f t="shared" si="2"/>
        <v>#DIV/0!</v>
      </c>
      <c r="AC141" s="54" t="e">
        <f t="shared" si="2"/>
        <v>#DIV/0!</v>
      </c>
      <c r="AD141" s="54" t="e">
        <f t="shared" si="2"/>
        <v>#DIV/0!</v>
      </c>
      <c r="AE141" s="54" t="e">
        <f t="shared" si="2"/>
        <v>#DIV/0!</v>
      </c>
      <c r="AF141" s="54" t="e">
        <f t="shared" si="2"/>
        <v>#DIV/0!</v>
      </c>
      <c r="AG141" s="54" t="e">
        <f t="shared" si="2"/>
        <v>#DIV/0!</v>
      </c>
      <c r="AH141" s="54" t="e">
        <f t="shared" si="2"/>
        <v>#DIV/0!</v>
      </c>
      <c r="AI141" s="54" t="e">
        <f t="shared" si="2"/>
        <v>#DIV/0!</v>
      </c>
      <c r="AJ141" s="54" t="e">
        <f t="shared" si="2"/>
        <v>#DIV/0!</v>
      </c>
    </row>
    <row r="142" spans="1:36" ht="23" hidden="1">
      <c r="B142" s="53" t="s">
        <v>24</v>
      </c>
      <c r="C142">
        <v>0</v>
      </c>
      <c r="D142" s="54" t="e">
        <f t="shared" si="3"/>
        <v>#DIV/0!</v>
      </c>
      <c r="E142" s="54" t="e">
        <f t="shared" si="3"/>
        <v>#DIV/0!</v>
      </c>
      <c r="F142" s="54" t="e">
        <f t="shared" si="3"/>
        <v>#DIV/0!</v>
      </c>
      <c r="G142" s="54" t="e">
        <f t="shared" si="3"/>
        <v>#DIV/0!</v>
      </c>
      <c r="H142" s="54" t="e">
        <f t="shared" si="3"/>
        <v>#DIV/0!</v>
      </c>
      <c r="I142" s="54" t="e">
        <f t="shared" si="3"/>
        <v>#DIV/0!</v>
      </c>
      <c r="J142" s="54" t="e">
        <f t="shared" si="3"/>
        <v>#DIV/0!</v>
      </c>
      <c r="K142" s="54" t="e">
        <f t="shared" si="3"/>
        <v>#DIV/0!</v>
      </c>
      <c r="L142" s="54" t="e">
        <f t="shared" si="3"/>
        <v>#DIV/0!</v>
      </c>
      <c r="M142" s="54" t="e">
        <f t="shared" si="3"/>
        <v>#DIV/0!</v>
      </c>
      <c r="N142" s="54" t="e">
        <f t="shared" si="3"/>
        <v>#DIV/0!</v>
      </c>
      <c r="O142" s="54" t="e">
        <f>C61</f>
        <v>#DIV/0!</v>
      </c>
      <c r="P142" s="54" t="e">
        <f t="shared" si="1"/>
        <v>#DIV/0!</v>
      </c>
      <c r="Q142" s="54" t="e">
        <f t="shared" si="1"/>
        <v>#DIV/0!</v>
      </c>
      <c r="R142" s="54" t="e">
        <f t="shared" si="1"/>
        <v>#DIV/0!</v>
      </c>
      <c r="S142" s="54" t="e">
        <f t="shared" si="1"/>
        <v>#DIV/0!</v>
      </c>
      <c r="T142" s="54" t="e">
        <f t="shared" si="1"/>
        <v>#DIV/0!</v>
      </c>
      <c r="U142" s="54" t="e">
        <f t="shared" si="1"/>
        <v>#DIV/0!</v>
      </c>
      <c r="V142" s="54" t="e">
        <f t="shared" si="1"/>
        <v>#DIV/0!</v>
      </c>
      <c r="W142" s="54" t="e">
        <f t="shared" si="1"/>
        <v>#DIV/0!</v>
      </c>
      <c r="X142" s="54" t="e">
        <f t="shared" si="1"/>
        <v>#DIV/0!</v>
      </c>
      <c r="Y142" s="54" t="e">
        <f t="shared" si="1"/>
        <v>#DIV/0!</v>
      </c>
      <c r="Z142" s="54" t="e">
        <f>C82</f>
        <v>#DIV/0!</v>
      </c>
      <c r="AA142" s="54" t="e">
        <f t="shared" si="2"/>
        <v>#DIV/0!</v>
      </c>
      <c r="AB142" s="54" t="e">
        <f t="shared" si="2"/>
        <v>#DIV/0!</v>
      </c>
      <c r="AC142" s="54" t="e">
        <f t="shared" si="2"/>
        <v>#DIV/0!</v>
      </c>
      <c r="AD142" s="54" t="e">
        <f t="shared" si="2"/>
        <v>#DIV/0!</v>
      </c>
      <c r="AE142" s="54" t="e">
        <f t="shared" si="2"/>
        <v>#DIV/0!</v>
      </c>
      <c r="AF142" s="54" t="e">
        <f t="shared" si="2"/>
        <v>#DIV/0!</v>
      </c>
      <c r="AG142" s="54" t="e">
        <f t="shared" si="2"/>
        <v>#DIV/0!</v>
      </c>
      <c r="AH142" s="54" t="e">
        <f t="shared" si="2"/>
        <v>#DIV/0!</v>
      </c>
      <c r="AI142" s="54" t="e">
        <f t="shared" si="2"/>
        <v>#DIV/0!</v>
      </c>
      <c r="AJ142" s="54" t="e">
        <f t="shared" si="2"/>
        <v>#DIV/0!</v>
      </c>
    </row>
    <row r="143" spans="1:36" ht="23" hidden="1">
      <c r="B143" s="53" t="s">
        <v>25</v>
      </c>
      <c r="C143">
        <v>0</v>
      </c>
      <c r="D143" s="54" t="e">
        <f t="shared" si="3"/>
        <v>#DIV/0!</v>
      </c>
      <c r="E143" s="54" t="e">
        <f t="shared" si="3"/>
        <v>#DIV/0!</v>
      </c>
      <c r="F143" s="54" t="e">
        <f t="shared" si="3"/>
        <v>#DIV/0!</v>
      </c>
      <c r="G143" s="54" t="e">
        <f t="shared" si="3"/>
        <v>#DIV/0!</v>
      </c>
      <c r="H143" s="54" t="e">
        <f t="shared" si="3"/>
        <v>#DIV/0!</v>
      </c>
      <c r="I143" s="54" t="e">
        <f t="shared" si="3"/>
        <v>#DIV/0!</v>
      </c>
      <c r="J143" s="54" t="e">
        <f t="shared" si="3"/>
        <v>#DIV/0!</v>
      </c>
      <c r="K143" s="54" t="e">
        <f t="shared" si="3"/>
        <v>#DIV/0!</v>
      </c>
      <c r="L143" s="54" t="e">
        <f t="shared" si="3"/>
        <v>#DIV/0!</v>
      </c>
      <c r="M143" s="54" t="e">
        <f t="shared" si="3"/>
        <v>#DIV/0!</v>
      </c>
      <c r="N143" s="54" t="e">
        <f t="shared" si="3"/>
        <v>#DIV/0!</v>
      </c>
      <c r="O143" s="54" t="e">
        <f>C62</f>
        <v>#DIV/0!</v>
      </c>
      <c r="P143" s="54" t="e">
        <f t="shared" si="1"/>
        <v>#DIV/0!</v>
      </c>
      <c r="Q143" s="54" t="e">
        <f t="shared" si="1"/>
        <v>#DIV/0!</v>
      </c>
      <c r="R143" s="54" t="e">
        <f t="shared" si="1"/>
        <v>#DIV/0!</v>
      </c>
      <c r="S143" s="54" t="e">
        <f t="shared" si="1"/>
        <v>#DIV/0!</v>
      </c>
      <c r="T143" s="54" t="e">
        <f t="shared" si="1"/>
        <v>#DIV/0!</v>
      </c>
      <c r="U143" s="54" t="e">
        <f t="shared" si="1"/>
        <v>#DIV/0!</v>
      </c>
      <c r="V143" s="54" t="e">
        <f t="shared" si="1"/>
        <v>#DIV/0!</v>
      </c>
      <c r="W143" s="54" t="e">
        <f t="shared" si="1"/>
        <v>#DIV/0!</v>
      </c>
      <c r="X143" s="54" t="e">
        <f t="shared" si="1"/>
        <v>#DIV/0!</v>
      </c>
      <c r="Y143" s="54" t="e">
        <f t="shared" si="1"/>
        <v>#DIV/0!</v>
      </c>
      <c r="Z143" s="54" t="e">
        <f>C83</f>
        <v>#DIV/0!</v>
      </c>
      <c r="AA143" s="54" t="e">
        <f t="shared" si="2"/>
        <v>#DIV/0!</v>
      </c>
      <c r="AB143" s="54" t="e">
        <f t="shared" si="2"/>
        <v>#DIV/0!</v>
      </c>
      <c r="AC143" s="54" t="e">
        <f t="shared" si="2"/>
        <v>#DIV/0!</v>
      </c>
      <c r="AD143" s="54" t="e">
        <f t="shared" si="2"/>
        <v>#DIV/0!</v>
      </c>
      <c r="AE143" s="54" t="e">
        <f t="shared" si="2"/>
        <v>#DIV/0!</v>
      </c>
      <c r="AF143" s="54" t="e">
        <f t="shared" si="2"/>
        <v>#DIV/0!</v>
      </c>
      <c r="AG143" s="54" t="e">
        <f t="shared" si="2"/>
        <v>#DIV/0!</v>
      </c>
      <c r="AH143" s="54" t="e">
        <f t="shared" si="2"/>
        <v>#DIV/0!</v>
      </c>
      <c r="AI143" s="54" t="e">
        <f t="shared" si="2"/>
        <v>#DIV/0!</v>
      </c>
      <c r="AJ143" s="54" t="e">
        <f t="shared" si="2"/>
        <v>#DIV/0!</v>
      </c>
    </row>
    <row r="144" spans="1:36" ht="23" hidden="1">
      <c r="B144" s="53" t="s">
        <v>26</v>
      </c>
      <c r="C144">
        <v>0</v>
      </c>
      <c r="D144" s="54" t="e">
        <f t="shared" si="3"/>
        <v>#DIV/0!</v>
      </c>
      <c r="E144" s="54" t="e">
        <f t="shared" si="3"/>
        <v>#DIV/0!</v>
      </c>
      <c r="F144" s="54" t="e">
        <f t="shared" si="3"/>
        <v>#DIV/0!</v>
      </c>
      <c r="G144" s="54" t="e">
        <f t="shared" si="3"/>
        <v>#DIV/0!</v>
      </c>
      <c r="H144" s="54" t="e">
        <f t="shared" si="3"/>
        <v>#DIV/0!</v>
      </c>
      <c r="I144" s="54" t="e">
        <f t="shared" si="3"/>
        <v>#DIV/0!</v>
      </c>
      <c r="J144" s="54" t="e">
        <f t="shared" si="3"/>
        <v>#DIV/0!</v>
      </c>
      <c r="K144" s="54" t="e">
        <f t="shared" si="3"/>
        <v>#DIV/0!</v>
      </c>
      <c r="L144" s="54" t="e">
        <f t="shared" si="3"/>
        <v>#DIV/0!</v>
      </c>
      <c r="M144" s="54" t="e">
        <f t="shared" si="3"/>
        <v>#DIV/0!</v>
      </c>
      <c r="N144" s="54" t="e">
        <f t="shared" si="3"/>
        <v>#DIV/0!</v>
      </c>
      <c r="O144" s="54" t="e">
        <f>C63</f>
        <v>#DIV/0!</v>
      </c>
      <c r="P144" s="54" t="e">
        <f t="shared" si="1"/>
        <v>#DIV/0!</v>
      </c>
      <c r="Q144" s="54" t="e">
        <f t="shared" si="1"/>
        <v>#DIV/0!</v>
      </c>
      <c r="R144" s="54" t="e">
        <f t="shared" si="1"/>
        <v>#DIV/0!</v>
      </c>
      <c r="S144" s="54" t="e">
        <f t="shared" si="1"/>
        <v>#DIV/0!</v>
      </c>
      <c r="T144" s="54" t="e">
        <f t="shared" si="1"/>
        <v>#DIV/0!</v>
      </c>
      <c r="U144" s="54" t="e">
        <f t="shared" si="1"/>
        <v>#DIV/0!</v>
      </c>
      <c r="V144" s="54" t="e">
        <f t="shared" si="1"/>
        <v>#DIV/0!</v>
      </c>
      <c r="W144" s="54" t="e">
        <f t="shared" si="1"/>
        <v>#DIV/0!</v>
      </c>
      <c r="X144" s="54" t="e">
        <f t="shared" si="1"/>
        <v>#DIV/0!</v>
      </c>
      <c r="Y144" s="54" t="e">
        <f t="shared" si="1"/>
        <v>#DIV/0!</v>
      </c>
      <c r="Z144" s="54" t="e">
        <f>C84</f>
        <v>#DIV/0!</v>
      </c>
      <c r="AA144" s="54" t="e">
        <f t="shared" si="2"/>
        <v>#DIV/0!</v>
      </c>
      <c r="AB144" s="54" t="e">
        <f t="shared" si="2"/>
        <v>#DIV/0!</v>
      </c>
      <c r="AC144" s="54" t="e">
        <f t="shared" si="2"/>
        <v>#DIV/0!</v>
      </c>
      <c r="AD144" s="54" t="e">
        <f t="shared" si="2"/>
        <v>#DIV/0!</v>
      </c>
      <c r="AE144" s="54" t="e">
        <f t="shared" si="2"/>
        <v>#DIV/0!</v>
      </c>
      <c r="AF144" s="54" t="e">
        <f t="shared" si="2"/>
        <v>#DIV/0!</v>
      </c>
      <c r="AG144" s="54" t="e">
        <f t="shared" si="2"/>
        <v>#DIV/0!</v>
      </c>
      <c r="AH144" s="54" t="e">
        <f t="shared" si="2"/>
        <v>#DIV/0!</v>
      </c>
      <c r="AI144" s="54" t="e">
        <f t="shared" si="2"/>
        <v>#DIV/0!</v>
      </c>
      <c r="AJ144" s="54" t="e">
        <f t="shared" si="2"/>
        <v>#DIV/0!</v>
      </c>
    </row>
    <row r="145" spans="2:36" hidden="1"/>
    <row r="146" spans="2:36" hidden="1">
      <c r="B146" s="53"/>
    </row>
    <row r="147" spans="2:36" hidden="1">
      <c r="B147" s="52"/>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c r="AA147" s="50"/>
      <c r="AB147" s="50"/>
      <c r="AC147" s="50"/>
      <c r="AD147" s="50"/>
      <c r="AE147" s="50"/>
      <c r="AF147" s="50"/>
      <c r="AG147" s="50"/>
      <c r="AH147" s="50"/>
      <c r="AI147" s="50"/>
      <c r="AJ147" s="50"/>
    </row>
    <row r="148" spans="2:36" hidden="1">
      <c r="B148" s="52"/>
      <c r="D148" s="54"/>
      <c r="E148" s="54"/>
      <c r="F148" s="54"/>
      <c r="G148" s="54"/>
      <c r="H148" s="54"/>
      <c r="I148" s="54"/>
      <c r="J148" s="54"/>
      <c r="K148" s="54"/>
      <c r="L148" s="54"/>
      <c r="M148" s="54"/>
      <c r="N148" s="54"/>
      <c r="O148" s="54"/>
      <c r="P148" s="54"/>
      <c r="Q148" s="54"/>
      <c r="R148" s="54"/>
      <c r="S148" s="54"/>
      <c r="T148" s="54"/>
      <c r="U148" s="54"/>
      <c r="V148" s="54"/>
      <c r="W148" s="54"/>
      <c r="X148" s="54"/>
      <c r="Y148" s="54"/>
      <c r="Z148" s="54"/>
      <c r="AA148" s="54"/>
      <c r="AB148" s="54"/>
      <c r="AC148" s="54"/>
      <c r="AD148" s="54"/>
      <c r="AE148" s="54"/>
      <c r="AF148" s="54"/>
      <c r="AG148" s="54"/>
      <c r="AH148" s="54"/>
      <c r="AI148" s="54"/>
      <c r="AJ148" s="54"/>
    </row>
    <row r="149" spans="2:36" hidden="1">
      <c r="B149" s="53"/>
      <c r="D149" s="54"/>
      <c r="E149" s="54"/>
      <c r="F149" s="54"/>
      <c r="G149" s="54"/>
      <c r="H149" s="54"/>
      <c r="I149" s="54"/>
      <c r="J149" s="54"/>
      <c r="K149" s="54"/>
      <c r="L149" s="54"/>
      <c r="M149" s="54"/>
      <c r="N149" s="54"/>
      <c r="O149" s="54"/>
      <c r="P149" s="54"/>
      <c r="Q149" s="54"/>
      <c r="R149" s="54"/>
      <c r="S149" s="54"/>
      <c r="T149" s="54"/>
      <c r="U149" s="54"/>
      <c r="V149" s="54"/>
      <c r="W149" s="54"/>
      <c r="X149" s="54"/>
      <c r="Y149" s="54"/>
      <c r="Z149" s="54"/>
      <c r="AA149" s="54"/>
      <c r="AB149" s="54"/>
      <c r="AC149" s="54"/>
      <c r="AD149" s="54"/>
      <c r="AE149" s="54"/>
      <c r="AF149" s="54"/>
      <c r="AG149" s="54"/>
      <c r="AH149" s="54"/>
      <c r="AI149" s="54"/>
      <c r="AJ149" s="54"/>
    </row>
    <row r="150" spans="2:36" hidden="1">
      <c r="B150" s="53"/>
      <c r="D150" s="54"/>
      <c r="E150" s="54"/>
      <c r="F150" s="54"/>
      <c r="G150" s="54"/>
      <c r="H150" s="54"/>
      <c r="I150" s="54"/>
      <c r="J150" s="54"/>
      <c r="K150" s="54"/>
      <c r="L150" s="54"/>
      <c r="M150" s="54"/>
      <c r="N150" s="54"/>
      <c r="O150" s="54"/>
      <c r="P150" s="54"/>
      <c r="Q150" s="54"/>
      <c r="R150" s="54"/>
      <c r="S150" s="54"/>
      <c r="T150" s="54"/>
      <c r="U150" s="54"/>
      <c r="V150" s="54"/>
      <c r="W150" s="54"/>
      <c r="X150" s="54"/>
      <c r="Y150" s="54"/>
      <c r="Z150" s="54"/>
      <c r="AA150" s="54"/>
      <c r="AB150" s="54"/>
      <c r="AC150" s="54"/>
      <c r="AD150" s="54"/>
      <c r="AE150" s="54"/>
      <c r="AF150" s="54"/>
      <c r="AG150" s="54"/>
      <c r="AH150" s="54"/>
      <c r="AI150" s="54"/>
      <c r="AJ150" s="54"/>
    </row>
    <row r="151" spans="2:36" hidden="1">
      <c r="B151" s="53"/>
      <c r="D151" s="54"/>
      <c r="E151" s="54"/>
      <c r="F151" s="54"/>
      <c r="G151" s="54"/>
      <c r="H151" s="54"/>
      <c r="I151" s="54"/>
      <c r="J151" s="54"/>
      <c r="K151" s="54"/>
      <c r="L151" s="54"/>
      <c r="M151" s="54"/>
      <c r="N151" s="54"/>
      <c r="O151" s="54"/>
      <c r="P151" s="54"/>
      <c r="Q151" s="54"/>
      <c r="R151" s="54"/>
      <c r="S151" s="54"/>
      <c r="T151" s="54"/>
      <c r="U151" s="54"/>
      <c r="V151" s="54"/>
      <c r="W151" s="54"/>
      <c r="X151" s="54"/>
      <c r="Y151" s="54"/>
      <c r="Z151" s="54"/>
      <c r="AA151" s="54"/>
      <c r="AB151" s="54"/>
      <c r="AC151" s="54"/>
      <c r="AD151" s="54"/>
      <c r="AE151" s="54"/>
      <c r="AF151" s="54"/>
      <c r="AG151" s="54"/>
      <c r="AH151" s="54"/>
      <c r="AI151" s="54"/>
      <c r="AJ151" s="54"/>
    </row>
    <row r="152" spans="2:36" hidden="1">
      <c r="B152" s="53"/>
      <c r="D152" s="54"/>
      <c r="E152" s="54"/>
      <c r="F152" s="54"/>
      <c r="G152" s="54"/>
      <c r="H152" s="54"/>
      <c r="I152" s="54"/>
      <c r="J152" s="54"/>
      <c r="K152" s="54"/>
      <c r="L152" s="54"/>
      <c r="M152" s="54"/>
      <c r="N152" s="54"/>
      <c r="O152" s="54"/>
      <c r="P152" s="54"/>
      <c r="Q152" s="54"/>
      <c r="R152" s="54"/>
      <c r="S152" s="54"/>
      <c r="T152" s="54"/>
      <c r="U152" s="54"/>
      <c r="V152" s="54"/>
      <c r="W152" s="54"/>
      <c r="X152" s="54"/>
      <c r="Y152" s="54"/>
      <c r="Z152" s="54"/>
      <c r="AA152" s="54"/>
      <c r="AB152" s="54"/>
      <c r="AC152" s="54"/>
      <c r="AD152" s="54"/>
      <c r="AE152" s="54"/>
      <c r="AF152" s="54"/>
      <c r="AG152" s="54"/>
      <c r="AH152" s="54"/>
      <c r="AI152" s="54"/>
      <c r="AJ152" s="54"/>
    </row>
    <row r="153" spans="2:36" hidden="1">
      <c r="C153" s="51"/>
      <c r="E153" s="54"/>
      <c r="F153" s="51"/>
      <c r="G153" s="51"/>
    </row>
    <row r="154" spans="2:36" hidden="1">
      <c r="C154" s="51"/>
      <c r="E154" s="51"/>
      <c r="F154" s="51"/>
      <c r="G154" s="51"/>
    </row>
    <row r="155" spans="2:36" hidden="1">
      <c r="G155" s="51"/>
    </row>
    <row r="156" spans="2:36">
      <c r="C156" s="51"/>
      <c r="E156" s="51"/>
      <c r="F156" s="51"/>
      <c r="G156" s="51"/>
    </row>
    <row r="180" spans="4:4">
      <c r="D180" s="50"/>
    </row>
    <row r="181" spans="4:4">
      <c r="D181" s="50"/>
    </row>
    <row r="182" spans="4:4">
      <c r="D182" s="50"/>
    </row>
    <row r="183" spans="4:4">
      <c r="D183" s="50"/>
    </row>
    <row r="184" spans="4:4">
      <c r="D184" s="50"/>
    </row>
    <row r="185" spans="4:4">
      <c r="D185" s="50"/>
    </row>
    <row r="186" spans="4:4">
      <c r="D186" s="50"/>
    </row>
    <row r="187" spans="4:4">
      <c r="D187" s="50"/>
    </row>
    <row r="188" spans="4:4">
      <c r="D188" s="50"/>
    </row>
    <row r="189" spans="4:4">
      <c r="D189" s="50"/>
    </row>
    <row r="190" spans="4:4">
      <c r="D190" s="50"/>
    </row>
    <row r="191" spans="4:4">
      <c r="D191" s="50"/>
    </row>
    <row r="192" spans="4:4">
      <c r="D192" s="50"/>
    </row>
  </sheetData>
  <mergeCells count="9">
    <mergeCell ref="B48:M48"/>
    <mergeCell ref="B64:M66"/>
    <mergeCell ref="B69:M69"/>
    <mergeCell ref="B85:M87"/>
    <mergeCell ref="H5:J5"/>
    <mergeCell ref="B6:M6"/>
    <mergeCell ref="B22:M24"/>
    <mergeCell ref="B27:M27"/>
    <mergeCell ref="B43:M45"/>
  </mergeCells>
  <pageMargins left="0.25" right="0.25" top="0.75" bottom="0.75" header="0.3" footer="0.3"/>
  <pageSetup scale="65" orientation="landscape" verticalDpi="1200" r:id="rId1"/>
  <drawing r:id="rId2"/>
  <legacyDrawing r:id="rId3"/>
  <oleObjects>
    <mc:AlternateContent xmlns:mc="http://schemas.openxmlformats.org/markup-compatibility/2006">
      <mc:Choice Requires="x14">
        <oleObject progId="MSPhotoEd.3" shapeId="3075" r:id="rId4">
          <objectPr defaultSize="0" autoPict="0" r:id="rId5">
            <anchor moveWithCells="1" sizeWithCells="1">
              <from>
                <xdr:col>9</xdr:col>
                <xdr:colOff>457200</xdr:colOff>
                <xdr:row>1</xdr:row>
                <xdr:rowOff>12700</xdr:rowOff>
              </from>
              <to>
                <xdr:col>12</xdr:col>
                <xdr:colOff>25400</xdr:colOff>
                <xdr:row>2</xdr:row>
                <xdr:rowOff>1092200</xdr:rowOff>
              </to>
            </anchor>
          </objectPr>
        </oleObject>
      </mc:Choice>
      <mc:Fallback>
        <oleObject progId="MSPhotoEd.3" shapeId="3075"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M684"/>
  <sheetViews>
    <sheetView zoomScale="70" zoomScaleNormal="70" zoomScaleSheetLayoutView="85" workbookViewId="0">
      <selection activeCell="H37" sqref="H37"/>
    </sheetView>
  </sheetViews>
  <sheetFormatPr baseColWidth="10" defaultColWidth="8.75" defaultRowHeight="22"/>
  <cols>
    <col min="1" max="1" width="3.75" customWidth="1"/>
    <col min="2" max="2" width="64.75" style="50" customWidth="1"/>
    <col min="3" max="8" width="17.5" customWidth="1"/>
    <col min="9" max="9" width="39.75" customWidth="1"/>
    <col min="10" max="13" width="17.5" customWidth="1"/>
  </cols>
  <sheetData>
    <row r="1" spans="2:13" ht="86.25" customHeight="1" thickBot="1">
      <c r="B1" s="126" t="s">
        <v>112</v>
      </c>
      <c r="C1" s="152" t="s">
        <v>113</v>
      </c>
      <c r="D1" s="152"/>
      <c r="E1" s="152"/>
      <c r="F1" s="153" t="s">
        <v>114</v>
      </c>
      <c r="G1" s="153"/>
      <c r="H1" s="153"/>
      <c r="I1" s="129" t="s">
        <v>159</v>
      </c>
    </row>
    <row r="2" spans="2:13" ht="87" customHeight="1">
      <c r="B2" s="127" t="s">
        <v>118</v>
      </c>
      <c r="C2" s="154" t="s">
        <v>119</v>
      </c>
      <c r="D2" s="154"/>
      <c r="E2" s="154"/>
      <c r="F2" s="155" t="s">
        <v>115</v>
      </c>
      <c r="G2" s="156"/>
      <c r="H2" s="157"/>
      <c r="I2" s="125"/>
      <c r="J2" s="125"/>
      <c r="K2" s="125"/>
    </row>
    <row r="3" spans="2:13">
      <c r="G3" s="158"/>
      <c r="H3" s="158"/>
      <c r="I3" s="158"/>
    </row>
    <row r="4" spans="2:13" ht="23" thickBot="1"/>
    <row r="5" spans="2:13" ht="30" thickTop="1" thickBot="1">
      <c r="B5" s="159" t="s">
        <v>78</v>
      </c>
      <c r="C5" s="160"/>
      <c r="D5" s="160"/>
      <c r="E5" s="160"/>
      <c r="F5" s="160"/>
      <c r="G5" s="160"/>
      <c r="H5" s="160"/>
      <c r="I5" s="160"/>
      <c r="J5" s="160"/>
      <c r="K5" s="160"/>
      <c r="L5" s="160"/>
      <c r="M5" s="161"/>
    </row>
    <row r="6" spans="2:13" ht="24" thickTop="1" thickBot="1">
      <c r="B6" s="45" t="s">
        <v>5</v>
      </c>
      <c r="C6" s="46">
        <v>1</v>
      </c>
      <c r="D6" s="46">
        <v>2</v>
      </c>
      <c r="E6" s="46">
        <v>3</v>
      </c>
      <c r="F6" s="46">
        <v>4</v>
      </c>
      <c r="G6" s="46">
        <v>5</v>
      </c>
      <c r="H6" s="46">
        <v>6</v>
      </c>
      <c r="I6" s="46">
        <v>7</v>
      </c>
      <c r="J6" s="46">
        <v>8</v>
      </c>
      <c r="K6" s="46">
        <v>9</v>
      </c>
      <c r="L6" s="46">
        <v>10</v>
      </c>
      <c r="M6" s="47">
        <v>11</v>
      </c>
    </row>
    <row r="7" spans="2:13" ht="23" thickTop="1">
      <c r="B7" s="42" t="s">
        <v>0</v>
      </c>
      <c r="C7" s="106">
        <f>D70</f>
        <v>0</v>
      </c>
      <c r="D7" s="106">
        <f>D130</f>
        <v>0</v>
      </c>
      <c r="E7" s="106">
        <f>D190</f>
        <v>0</v>
      </c>
      <c r="F7" s="106">
        <f>D250</f>
        <v>0</v>
      </c>
      <c r="G7" s="106">
        <f>D310</f>
        <v>0</v>
      </c>
      <c r="H7" s="106">
        <f>D370</f>
        <v>0</v>
      </c>
      <c r="I7" s="106">
        <f>D430</f>
        <v>0</v>
      </c>
      <c r="J7" s="106">
        <f t="shared" ref="J7:J20" si="0">D490</f>
        <v>0</v>
      </c>
      <c r="K7" s="106">
        <f>D550</f>
        <v>0</v>
      </c>
      <c r="L7" s="106">
        <f>D610</f>
        <v>0</v>
      </c>
      <c r="M7" s="111">
        <f>D670</f>
        <v>0</v>
      </c>
    </row>
    <row r="8" spans="2:13">
      <c r="B8" s="40" t="s">
        <v>1</v>
      </c>
      <c r="C8" s="107">
        <f>D71</f>
        <v>2</v>
      </c>
      <c r="D8" s="107">
        <f t="shared" ref="D8:D20" si="1">D131</f>
        <v>2700</v>
      </c>
      <c r="E8" s="107">
        <f t="shared" ref="E8:E20" si="2">D191</f>
        <v>0</v>
      </c>
      <c r="F8" s="107">
        <f t="shared" ref="F8:F20" si="3">D251</f>
        <v>0</v>
      </c>
      <c r="G8" s="107">
        <f t="shared" ref="G8:G20" si="4">D311</f>
        <v>0</v>
      </c>
      <c r="H8" s="107">
        <f t="shared" ref="H8:H20" si="5">D371</f>
        <v>0</v>
      </c>
      <c r="I8" s="107">
        <f t="shared" ref="I8:I20" si="6">D431</f>
        <v>0</v>
      </c>
      <c r="J8" s="107">
        <f t="shared" si="0"/>
        <v>0</v>
      </c>
      <c r="K8" s="107">
        <f t="shared" ref="K8:K20" si="7">D551</f>
        <v>0</v>
      </c>
      <c r="L8" s="107">
        <f t="shared" ref="L8:L20" si="8">D611</f>
        <v>0</v>
      </c>
      <c r="M8" s="108">
        <f t="shared" ref="M8:M20" si="9">D671</f>
        <v>0</v>
      </c>
    </row>
    <row r="9" spans="2:13">
      <c r="B9" s="40" t="s">
        <v>2</v>
      </c>
      <c r="C9" s="107">
        <f t="shared" ref="C9:C20" si="10">D72</f>
        <v>10</v>
      </c>
      <c r="D9" s="107">
        <f t="shared" si="1"/>
        <v>10000</v>
      </c>
      <c r="E9" s="107">
        <f t="shared" si="2"/>
        <v>0</v>
      </c>
      <c r="F9" s="107">
        <f t="shared" si="3"/>
        <v>0</v>
      </c>
      <c r="G9" s="107">
        <f t="shared" si="4"/>
        <v>0</v>
      </c>
      <c r="H9" s="107">
        <f t="shared" si="5"/>
        <v>0</v>
      </c>
      <c r="I9" s="107">
        <f t="shared" si="6"/>
        <v>0</v>
      </c>
      <c r="J9" s="107">
        <f t="shared" si="0"/>
        <v>0</v>
      </c>
      <c r="K9" s="107">
        <f t="shared" si="7"/>
        <v>0</v>
      </c>
      <c r="L9" s="107">
        <f t="shared" si="8"/>
        <v>0</v>
      </c>
      <c r="M9" s="108">
        <f t="shared" si="9"/>
        <v>0</v>
      </c>
    </row>
    <row r="10" spans="2:13">
      <c r="B10" s="40" t="s">
        <v>3</v>
      </c>
      <c r="C10" s="107">
        <f t="shared" si="10"/>
        <v>5</v>
      </c>
      <c r="D10" s="107">
        <f t="shared" si="1"/>
        <v>10000</v>
      </c>
      <c r="E10" s="107">
        <f t="shared" si="2"/>
        <v>0</v>
      </c>
      <c r="F10" s="107">
        <f t="shared" si="3"/>
        <v>0</v>
      </c>
      <c r="G10" s="107">
        <f t="shared" si="4"/>
        <v>0</v>
      </c>
      <c r="H10" s="107">
        <f t="shared" si="5"/>
        <v>0</v>
      </c>
      <c r="I10" s="107">
        <f t="shared" si="6"/>
        <v>0</v>
      </c>
      <c r="J10" s="107">
        <f t="shared" si="0"/>
        <v>0</v>
      </c>
      <c r="K10" s="107">
        <f t="shared" si="7"/>
        <v>0</v>
      </c>
      <c r="L10" s="107">
        <f t="shared" si="8"/>
        <v>0</v>
      </c>
      <c r="M10" s="108">
        <f t="shared" si="9"/>
        <v>0</v>
      </c>
    </row>
    <row r="11" spans="2:13">
      <c r="B11" s="41" t="s">
        <v>6</v>
      </c>
      <c r="C11" s="43" t="e">
        <f t="shared" si="10"/>
        <v>#DIV/0!</v>
      </c>
      <c r="D11" s="43" t="e">
        <f t="shared" si="1"/>
        <v>#DIV/0!</v>
      </c>
      <c r="E11" s="43" t="e">
        <f t="shared" si="2"/>
        <v>#DIV/0!</v>
      </c>
      <c r="F11" s="43" t="e">
        <f t="shared" si="3"/>
        <v>#DIV/0!</v>
      </c>
      <c r="G11" s="43" t="e">
        <f t="shared" si="4"/>
        <v>#DIV/0!</v>
      </c>
      <c r="H11" s="43" t="e">
        <f t="shared" si="5"/>
        <v>#DIV/0!</v>
      </c>
      <c r="I11" s="43" t="e">
        <f t="shared" si="6"/>
        <v>#DIV/0!</v>
      </c>
      <c r="J11" s="43" t="e">
        <f t="shared" si="0"/>
        <v>#DIV/0!</v>
      </c>
      <c r="K11" s="43" t="e">
        <f t="shared" si="7"/>
        <v>#DIV/0!</v>
      </c>
      <c r="L11" s="43" t="e">
        <f t="shared" si="8"/>
        <v>#DIV/0!</v>
      </c>
      <c r="M11" s="44" t="e">
        <f t="shared" si="9"/>
        <v>#DIV/0!</v>
      </c>
    </row>
    <row r="12" spans="2:13">
      <c r="B12" s="41" t="s">
        <v>19</v>
      </c>
      <c r="C12" s="43" t="e">
        <f t="shared" si="10"/>
        <v>#DIV/0!</v>
      </c>
      <c r="D12" s="43" t="e">
        <f t="shared" si="1"/>
        <v>#DIV/0!</v>
      </c>
      <c r="E12" s="43" t="e">
        <f t="shared" si="2"/>
        <v>#DIV/0!</v>
      </c>
      <c r="F12" s="43" t="e">
        <f t="shared" si="3"/>
        <v>#DIV/0!</v>
      </c>
      <c r="G12" s="43" t="e">
        <f t="shared" si="4"/>
        <v>#DIV/0!</v>
      </c>
      <c r="H12" s="43" t="e">
        <f t="shared" si="5"/>
        <v>#DIV/0!</v>
      </c>
      <c r="I12" s="43" t="e">
        <f t="shared" si="6"/>
        <v>#DIV/0!</v>
      </c>
      <c r="J12" s="43" t="e">
        <f t="shared" si="0"/>
        <v>#DIV/0!</v>
      </c>
      <c r="K12" s="43" t="e">
        <f t="shared" si="7"/>
        <v>#DIV/0!</v>
      </c>
      <c r="L12" s="43" t="e">
        <f t="shared" si="8"/>
        <v>#DIV/0!</v>
      </c>
      <c r="M12" s="44" t="e">
        <f t="shared" si="9"/>
        <v>#DIV/0!</v>
      </c>
    </row>
    <row r="13" spans="2:13">
      <c r="B13" s="41" t="s">
        <v>20</v>
      </c>
      <c r="C13" s="43" t="e">
        <f t="shared" si="10"/>
        <v>#DIV/0!</v>
      </c>
      <c r="D13" s="43" t="e">
        <f t="shared" si="1"/>
        <v>#DIV/0!</v>
      </c>
      <c r="E13" s="43" t="e">
        <f t="shared" si="2"/>
        <v>#DIV/0!</v>
      </c>
      <c r="F13" s="43" t="e">
        <f t="shared" si="3"/>
        <v>#DIV/0!</v>
      </c>
      <c r="G13" s="43" t="e">
        <f t="shared" si="4"/>
        <v>#DIV/0!</v>
      </c>
      <c r="H13" s="43" t="e">
        <f t="shared" si="5"/>
        <v>#DIV/0!</v>
      </c>
      <c r="I13" s="43" t="e">
        <f t="shared" si="6"/>
        <v>#DIV/0!</v>
      </c>
      <c r="J13" s="43" t="e">
        <f t="shared" si="0"/>
        <v>#DIV/0!</v>
      </c>
      <c r="K13" s="43" t="e">
        <f t="shared" si="7"/>
        <v>#DIV/0!</v>
      </c>
      <c r="L13" s="43" t="e">
        <f t="shared" si="8"/>
        <v>#DIV/0!</v>
      </c>
      <c r="M13" s="44" t="e">
        <f t="shared" si="9"/>
        <v>#DIV/0!</v>
      </c>
    </row>
    <row r="14" spans="2:13">
      <c r="B14" s="41" t="s">
        <v>21</v>
      </c>
      <c r="C14" s="43" t="e">
        <f t="shared" si="10"/>
        <v>#DIV/0!</v>
      </c>
      <c r="D14" s="43" t="e">
        <f t="shared" si="1"/>
        <v>#DIV/0!</v>
      </c>
      <c r="E14" s="43" t="e">
        <f t="shared" si="2"/>
        <v>#DIV/0!</v>
      </c>
      <c r="F14" s="43" t="e">
        <f t="shared" si="3"/>
        <v>#DIV/0!</v>
      </c>
      <c r="G14" s="43" t="e">
        <f t="shared" si="4"/>
        <v>#DIV/0!</v>
      </c>
      <c r="H14" s="43" t="e">
        <f t="shared" si="5"/>
        <v>#DIV/0!</v>
      </c>
      <c r="I14" s="43" t="e">
        <f t="shared" si="6"/>
        <v>#DIV/0!</v>
      </c>
      <c r="J14" s="43" t="e">
        <f t="shared" si="0"/>
        <v>#DIV/0!</v>
      </c>
      <c r="K14" s="43" t="e">
        <f t="shared" si="7"/>
        <v>#DIV/0!</v>
      </c>
      <c r="L14" s="43" t="e">
        <f t="shared" si="8"/>
        <v>#DIV/0!</v>
      </c>
      <c r="M14" s="44" t="e">
        <f t="shared" si="9"/>
        <v>#DIV/0!</v>
      </c>
    </row>
    <row r="15" spans="2:13">
      <c r="B15" s="41" t="s">
        <v>22</v>
      </c>
      <c r="C15" s="43" t="e">
        <f t="shared" si="10"/>
        <v>#DIV/0!</v>
      </c>
      <c r="D15" s="43" t="e">
        <f t="shared" si="1"/>
        <v>#DIV/0!</v>
      </c>
      <c r="E15" s="43" t="e">
        <f t="shared" si="2"/>
        <v>#DIV/0!</v>
      </c>
      <c r="F15" s="43" t="e">
        <f t="shared" si="3"/>
        <v>#DIV/0!</v>
      </c>
      <c r="G15" s="43" t="e">
        <f t="shared" si="4"/>
        <v>#DIV/0!</v>
      </c>
      <c r="H15" s="43" t="e">
        <f t="shared" si="5"/>
        <v>#DIV/0!</v>
      </c>
      <c r="I15" s="43" t="e">
        <f t="shared" si="6"/>
        <v>#DIV/0!</v>
      </c>
      <c r="J15" s="43" t="e">
        <f t="shared" si="0"/>
        <v>#DIV/0!</v>
      </c>
      <c r="K15" s="43" t="e">
        <f t="shared" si="7"/>
        <v>#DIV/0!</v>
      </c>
      <c r="L15" s="43" t="e">
        <f t="shared" si="8"/>
        <v>#DIV/0!</v>
      </c>
      <c r="M15" s="44" t="e">
        <f t="shared" si="9"/>
        <v>#DIV/0!</v>
      </c>
    </row>
    <row r="16" spans="2:13">
      <c r="B16" s="102" t="s">
        <v>14</v>
      </c>
      <c r="C16" s="103" t="e">
        <f t="shared" si="10"/>
        <v>#DIV/0!</v>
      </c>
      <c r="D16" s="103" t="e">
        <f>D139</f>
        <v>#DIV/0!</v>
      </c>
      <c r="E16" s="103" t="e">
        <f t="shared" si="2"/>
        <v>#DIV/0!</v>
      </c>
      <c r="F16" s="103" t="e">
        <f t="shared" si="3"/>
        <v>#DIV/0!</v>
      </c>
      <c r="G16" s="103" t="e">
        <f t="shared" si="4"/>
        <v>#DIV/0!</v>
      </c>
      <c r="H16" s="103" t="e">
        <f t="shared" si="5"/>
        <v>#DIV/0!</v>
      </c>
      <c r="I16" s="103" t="e">
        <f t="shared" si="6"/>
        <v>#DIV/0!</v>
      </c>
      <c r="J16" s="103" t="e">
        <f t="shared" si="0"/>
        <v>#DIV/0!</v>
      </c>
      <c r="K16" s="103" t="e">
        <f t="shared" si="7"/>
        <v>#DIV/0!</v>
      </c>
      <c r="L16" s="103" t="e">
        <f t="shared" si="8"/>
        <v>#DIV/0!</v>
      </c>
      <c r="M16" s="109" t="e">
        <f t="shared" si="9"/>
        <v>#DIV/0!</v>
      </c>
    </row>
    <row r="17" spans="2:13">
      <c r="B17" s="102" t="s">
        <v>23</v>
      </c>
      <c r="C17" s="103" t="e">
        <f t="shared" si="10"/>
        <v>#DIV/0!</v>
      </c>
      <c r="D17" s="103" t="e">
        <f t="shared" si="1"/>
        <v>#DIV/0!</v>
      </c>
      <c r="E17" s="103" t="e">
        <f t="shared" si="2"/>
        <v>#DIV/0!</v>
      </c>
      <c r="F17" s="103" t="e">
        <f t="shared" si="3"/>
        <v>#DIV/0!</v>
      </c>
      <c r="G17" s="103" t="e">
        <f t="shared" si="4"/>
        <v>#DIV/0!</v>
      </c>
      <c r="H17" s="103" t="e">
        <f t="shared" si="5"/>
        <v>#DIV/0!</v>
      </c>
      <c r="I17" s="103" t="e">
        <f t="shared" si="6"/>
        <v>#DIV/0!</v>
      </c>
      <c r="J17" s="103" t="e">
        <f t="shared" si="0"/>
        <v>#DIV/0!</v>
      </c>
      <c r="K17" s="103" t="e">
        <f t="shared" si="7"/>
        <v>#DIV/0!</v>
      </c>
      <c r="L17" s="103" t="e">
        <f t="shared" si="8"/>
        <v>#DIV/0!</v>
      </c>
      <c r="M17" s="109" t="e">
        <f t="shared" si="9"/>
        <v>#DIV/0!</v>
      </c>
    </row>
    <row r="18" spans="2:13">
      <c r="B18" s="102" t="s">
        <v>24</v>
      </c>
      <c r="C18" s="103" t="e">
        <f t="shared" si="10"/>
        <v>#DIV/0!</v>
      </c>
      <c r="D18" s="103" t="e">
        <f t="shared" si="1"/>
        <v>#DIV/0!</v>
      </c>
      <c r="E18" s="103" t="e">
        <f t="shared" si="2"/>
        <v>#DIV/0!</v>
      </c>
      <c r="F18" s="103" t="e">
        <f t="shared" si="3"/>
        <v>#DIV/0!</v>
      </c>
      <c r="G18" s="103" t="e">
        <f t="shared" si="4"/>
        <v>#DIV/0!</v>
      </c>
      <c r="H18" s="103" t="e">
        <f t="shared" si="5"/>
        <v>#DIV/0!</v>
      </c>
      <c r="I18" s="103" t="e">
        <f t="shared" si="6"/>
        <v>#DIV/0!</v>
      </c>
      <c r="J18" s="103" t="e">
        <f t="shared" si="0"/>
        <v>#DIV/0!</v>
      </c>
      <c r="K18" s="103" t="e">
        <f t="shared" si="7"/>
        <v>#DIV/0!</v>
      </c>
      <c r="L18" s="103" t="e">
        <f t="shared" si="8"/>
        <v>#DIV/0!</v>
      </c>
      <c r="M18" s="109" t="e">
        <f t="shared" si="9"/>
        <v>#DIV/0!</v>
      </c>
    </row>
    <row r="19" spans="2:13">
      <c r="B19" s="102" t="s">
        <v>25</v>
      </c>
      <c r="C19" s="103" t="e">
        <f>D82</f>
        <v>#DIV/0!</v>
      </c>
      <c r="D19" s="103" t="e">
        <f t="shared" si="1"/>
        <v>#DIV/0!</v>
      </c>
      <c r="E19" s="103" t="e">
        <f t="shared" si="2"/>
        <v>#DIV/0!</v>
      </c>
      <c r="F19" s="103" t="e">
        <f t="shared" si="3"/>
        <v>#DIV/0!</v>
      </c>
      <c r="G19" s="103" t="e">
        <f t="shared" si="4"/>
        <v>#DIV/0!</v>
      </c>
      <c r="H19" s="103" t="e">
        <f t="shared" si="5"/>
        <v>#DIV/0!</v>
      </c>
      <c r="I19" s="103" t="e">
        <f t="shared" si="6"/>
        <v>#DIV/0!</v>
      </c>
      <c r="J19" s="103" t="e">
        <f t="shared" si="0"/>
        <v>#DIV/0!</v>
      </c>
      <c r="K19" s="103" t="e">
        <f t="shared" si="7"/>
        <v>#DIV/0!</v>
      </c>
      <c r="L19" s="103" t="e">
        <f t="shared" si="8"/>
        <v>#DIV/0!</v>
      </c>
      <c r="M19" s="109" t="e">
        <f t="shared" si="9"/>
        <v>#DIV/0!</v>
      </c>
    </row>
    <row r="20" spans="2:13" ht="23" thickBot="1">
      <c r="B20" s="104" t="s">
        <v>26</v>
      </c>
      <c r="C20" s="105" t="e">
        <f t="shared" si="10"/>
        <v>#DIV/0!</v>
      </c>
      <c r="D20" s="105" t="e">
        <f t="shared" si="1"/>
        <v>#DIV/0!</v>
      </c>
      <c r="E20" s="105" t="e">
        <f t="shared" si="2"/>
        <v>#DIV/0!</v>
      </c>
      <c r="F20" s="105" t="e">
        <f t="shared" si="3"/>
        <v>#DIV/0!</v>
      </c>
      <c r="G20" s="105" t="e">
        <f t="shared" si="4"/>
        <v>#DIV/0!</v>
      </c>
      <c r="H20" s="105" t="e">
        <f t="shared" si="5"/>
        <v>#DIV/0!</v>
      </c>
      <c r="I20" s="105" t="e">
        <f t="shared" si="6"/>
        <v>#DIV/0!</v>
      </c>
      <c r="J20" s="105" t="e">
        <f t="shared" si="0"/>
        <v>#DIV/0!</v>
      </c>
      <c r="K20" s="105" t="e">
        <f t="shared" si="7"/>
        <v>#DIV/0!</v>
      </c>
      <c r="L20" s="105" t="e">
        <f t="shared" si="8"/>
        <v>#DIV/0!</v>
      </c>
      <c r="M20" s="110" t="e">
        <f t="shared" si="9"/>
        <v>#DIV/0!</v>
      </c>
    </row>
    <row r="21" spans="2:13" ht="13.5" customHeight="1">
      <c r="B21" s="133" t="s">
        <v>134</v>
      </c>
      <c r="C21" s="134"/>
      <c r="D21" s="134"/>
      <c r="E21" s="134"/>
      <c r="F21" s="134"/>
      <c r="G21" s="134"/>
      <c r="H21" s="134"/>
      <c r="I21" s="134"/>
      <c r="J21" s="134"/>
      <c r="K21" s="134"/>
      <c r="L21" s="134"/>
      <c r="M21" s="135"/>
    </row>
    <row r="22" spans="2:13">
      <c r="B22" s="136"/>
      <c r="C22" s="137"/>
      <c r="D22" s="137"/>
      <c r="E22" s="137"/>
      <c r="F22" s="137"/>
      <c r="G22" s="137"/>
      <c r="H22" s="137"/>
      <c r="I22" s="137"/>
      <c r="J22" s="137"/>
      <c r="K22" s="137"/>
      <c r="L22" s="137"/>
      <c r="M22" s="138"/>
    </row>
    <row r="23" spans="2:13" ht="23" thickBot="1">
      <c r="B23" s="139"/>
      <c r="C23" s="140"/>
      <c r="D23" s="140"/>
      <c r="E23" s="140"/>
      <c r="F23" s="140"/>
      <c r="G23" s="140"/>
      <c r="H23" s="140"/>
      <c r="I23" s="140"/>
      <c r="J23" s="140"/>
      <c r="K23" s="140"/>
      <c r="L23" s="140"/>
      <c r="M23" s="141"/>
    </row>
    <row r="25" spans="2:13" ht="27" thickBot="1">
      <c r="B25" s="62"/>
    </row>
    <row r="26" spans="2:13" ht="25" thickTop="1">
      <c r="B26" s="146" t="s">
        <v>79</v>
      </c>
      <c r="C26" s="147">
        <v>1</v>
      </c>
      <c r="D26" s="148" t="str">
        <f>"/"&amp;B33&amp;""</f>
        <v>/A</v>
      </c>
      <c r="E26" s="3"/>
      <c r="G26" s="1"/>
    </row>
    <row r="27" spans="2:13">
      <c r="B27" s="65"/>
      <c r="C27" s="5" t="s">
        <v>8</v>
      </c>
      <c r="D27" s="19" t="s">
        <v>9</v>
      </c>
      <c r="E27" s="2"/>
    </row>
    <row r="28" spans="2:13">
      <c r="B28" s="21" t="s">
        <v>71</v>
      </c>
      <c r="C28" s="66"/>
      <c r="D28" s="67" t="s">
        <v>15</v>
      </c>
      <c r="E28" s="4"/>
      <c r="F28" s="4"/>
    </row>
    <row r="29" spans="2:13" ht="23" thickBot="1">
      <c r="B29" s="21" t="s">
        <v>72</v>
      </c>
      <c r="C29" s="66"/>
      <c r="D29" s="67" t="s">
        <v>15</v>
      </c>
      <c r="E29" s="3"/>
      <c r="F29" s="4"/>
      <c r="G29" s="4"/>
      <c r="H29" s="58"/>
    </row>
    <row r="30" spans="2:13" ht="23" thickBot="1">
      <c r="B30" s="68"/>
      <c r="C30" s="20"/>
      <c r="D30" s="69"/>
    </row>
    <row r="31" spans="2:13" ht="31.5" customHeight="1" thickBot="1">
      <c r="B31" s="70" t="s">
        <v>7</v>
      </c>
      <c r="C31" s="71" t="s">
        <v>10</v>
      </c>
      <c r="D31" s="72" t="s">
        <v>9</v>
      </c>
    </row>
    <row r="32" spans="2:13">
      <c r="B32" s="73" t="s">
        <v>73</v>
      </c>
      <c r="C32" s="74"/>
      <c r="D32" s="75"/>
    </row>
    <row r="33" spans="2:4" ht="23" thickBot="1">
      <c r="B33" s="76" t="s">
        <v>69</v>
      </c>
      <c r="C33" s="77">
        <f>C28</f>
        <v>0</v>
      </c>
      <c r="D33" s="78" t="s">
        <v>15</v>
      </c>
    </row>
    <row r="34" spans="2:4">
      <c r="B34" s="73" t="s">
        <v>70</v>
      </c>
      <c r="C34" s="79"/>
      <c r="D34" s="75"/>
    </row>
    <row r="35" spans="2:4">
      <c r="B35" s="80" t="s">
        <v>36</v>
      </c>
      <c r="C35" s="81"/>
      <c r="D35" s="78" t="s">
        <v>15</v>
      </c>
    </row>
    <row r="36" spans="2:4">
      <c r="B36" s="80" t="s">
        <v>36</v>
      </c>
      <c r="C36" s="81"/>
      <c r="D36" s="78" t="s">
        <v>15</v>
      </c>
    </row>
    <row r="37" spans="2:4">
      <c r="B37" s="80" t="s">
        <v>36</v>
      </c>
      <c r="C37" s="81"/>
      <c r="D37" s="78" t="s">
        <v>15</v>
      </c>
    </row>
    <row r="38" spans="2:4">
      <c r="B38" s="82" t="s">
        <v>12</v>
      </c>
      <c r="C38" s="83"/>
      <c r="D38" s="84"/>
    </row>
    <row r="39" spans="2:4">
      <c r="B39" s="76" t="s">
        <v>141</v>
      </c>
      <c r="C39" s="81">
        <v>2</v>
      </c>
      <c r="D39" s="78" t="s">
        <v>15</v>
      </c>
    </row>
    <row r="40" spans="2:4">
      <c r="B40" s="76"/>
      <c r="C40" s="81"/>
      <c r="D40" s="78" t="s">
        <v>15</v>
      </c>
    </row>
    <row r="41" spans="2:4">
      <c r="B41" s="76"/>
      <c r="C41" s="81"/>
      <c r="D41" s="78" t="s">
        <v>15</v>
      </c>
    </row>
    <row r="42" spans="2:4">
      <c r="B42" s="76"/>
      <c r="C42" s="81"/>
      <c r="D42" s="78" t="s">
        <v>15</v>
      </c>
    </row>
    <row r="43" spans="2:4">
      <c r="B43" s="76"/>
      <c r="C43" s="81"/>
      <c r="D43" s="78" t="s">
        <v>15</v>
      </c>
    </row>
    <row r="44" spans="2:4">
      <c r="B44" s="76"/>
      <c r="C44" s="81"/>
      <c r="D44" s="78" t="s">
        <v>15</v>
      </c>
    </row>
    <row r="45" spans="2:4">
      <c r="B45" s="76"/>
      <c r="C45" s="81"/>
      <c r="D45" s="78" t="s">
        <v>15</v>
      </c>
    </row>
    <row r="46" spans="2:4">
      <c r="B46" s="76"/>
      <c r="C46" s="81"/>
      <c r="D46" s="78" t="s">
        <v>15</v>
      </c>
    </row>
    <row r="47" spans="2:4">
      <c r="B47" s="76"/>
      <c r="C47" s="81"/>
      <c r="D47" s="78" t="s">
        <v>15</v>
      </c>
    </row>
    <row r="48" spans="2:4">
      <c r="B48" s="82" t="s">
        <v>11</v>
      </c>
      <c r="C48" s="83"/>
      <c r="D48" s="84"/>
    </row>
    <row r="49" spans="2:8">
      <c r="B49" s="76" t="s">
        <v>140</v>
      </c>
      <c r="C49" s="85">
        <v>10</v>
      </c>
      <c r="D49" s="78" t="s">
        <v>15</v>
      </c>
    </row>
    <row r="50" spans="2:8">
      <c r="B50" s="76"/>
      <c r="C50" s="85"/>
      <c r="D50" s="78" t="s">
        <v>15</v>
      </c>
    </row>
    <row r="51" spans="2:8">
      <c r="B51" s="76"/>
      <c r="C51" s="85"/>
      <c r="D51" s="78" t="s">
        <v>15</v>
      </c>
    </row>
    <row r="52" spans="2:8">
      <c r="B52" s="76"/>
      <c r="C52" s="85"/>
      <c r="D52" s="78" t="s">
        <v>15</v>
      </c>
    </row>
    <row r="53" spans="2:8">
      <c r="B53" s="76"/>
      <c r="C53" s="85"/>
      <c r="D53" s="78" t="s">
        <v>15</v>
      </c>
    </row>
    <row r="54" spans="2:8">
      <c r="B54" s="76"/>
      <c r="C54" s="85"/>
      <c r="D54" s="78" t="s">
        <v>15</v>
      </c>
    </row>
    <row r="55" spans="2:8">
      <c r="B55" s="76"/>
      <c r="C55" s="85"/>
      <c r="D55" s="78" t="s">
        <v>15</v>
      </c>
    </row>
    <row r="56" spans="2:8">
      <c r="B56" s="76"/>
      <c r="C56" s="85"/>
      <c r="D56" s="78" t="s">
        <v>15</v>
      </c>
      <c r="G56" s="50"/>
    </row>
    <row r="57" spans="2:8">
      <c r="B57" s="76"/>
      <c r="C57" s="85"/>
      <c r="D57" s="78" t="s">
        <v>15</v>
      </c>
      <c r="G57" s="50"/>
    </row>
    <row r="58" spans="2:8">
      <c r="B58" s="82" t="s">
        <v>13</v>
      </c>
      <c r="C58" s="83"/>
      <c r="D58" s="84"/>
      <c r="G58" s="50"/>
    </row>
    <row r="59" spans="2:8">
      <c r="B59" s="76" t="s">
        <v>142</v>
      </c>
      <c r="C59" s="85">
        <v>5</v>
      </c>
      <c r="D59" s="78" t="s">
        <v>15</v>
      </c>
    </row>
    <row r="60" spans="2:8">
      <c r="B60" s="86"/>
      <c r="C60" s="85"/>
      <c r="D60" s="78" t="s">
        <v>15</v>
      </c>
      <c r="F60" s="50"/>
    </row>
    <row r="61" spans="2:8">
      <c r="B61" s="86"/>
      <c r="C61" s="85"/>
      <c r="D61" s="78" t="s">
        <v>15</v>
      </c>
      <c r="F61" s="50"/>
      <c r="H61" s="50"/>
    </row>
    <row r="62" spans="2:8">
      <c r="B62" s="86"/>
      <c r="C62" s="85"/>
      <c r="D62" s="78" t="s">
        <v>15</v>
      </c>
      <c r="H62" s="50"/>
    </row>
    <row r="63" spans="2:8">
      <c r="B63" s="86"/>
      <c r="C63" s="85"/>
      <c r="D63" s="78" t="s">
        <v>15</v>
      </c>
      <c r="F63" s="50"/>
      <c r="G63" s="50"/>
      <c r="H63" s="50"/>
    </row>
    <row r="64" spans="2:8">
      <c r="B64" s="86"/>
      <c r="C64" s="85"/>
      <c r="D64" s="78" t="s">
        <v>15</v>
      </c>
      <c r="F64" s="50"/>
      <c r="H64" s="50"/>
    </row>
    <row r="65" spans="2:8">
      <c r="B65" s="86"/>
      <c r="C65" s="85"/>
      <c r="D65" s="78" t="s">
        <v>15</v>
      </c>
      <c r="F65" s="50"/>
      <c r="H65" s="50"/>
    </row>
    <row r="66" spans="2:8">
      <c r="B66" s="86"/>
      <c r="C66" s="85"/>
      <c r="D66" s="78" t="s">
        <v>15</v>
      </c>
      <c r="H66" s="50"/>
    </row>
    <row r="67" spans="2:8" ht="23" thickBot="1">
      <c r="B67" s="87"/>
      <c r="C67" s="88"/>
      <c r="D67" s="89" t="s">
        <v>15</v>
      </c>
      <c r="F67" s="4"/>
      <c r="G67" s="4"/>
      <c r="H67" s="50"/>
    </row>
    <row r="68" spans="2:8" ht="23" thickBot="1">
      <c r="B68" s="9"/>
      <c r="C68" s="10"/>
      <c r="D68" s="11"/>
      <c r="E68" s="3"/>
      <c r="G68" s="56"/>
      <c r="H68" s="50"/>
    </row>
    <row r="69" spans="2:8" ht="25" thickBot="1">
      <c r="B69" s="149" t="s">
        <v>81</v>
      </c>
      <c r="C69" s="150"/>
      <c r="D69" s="151"/>
      <c r="H69" s="50"/>
    </row>
    <row r="70" spans="2:8">
      <c r="B70" s="15" t="s">
        <v>0</v>
      </c>
      <c r="C70" s="16"/>
      <c r="D70" s="90">
        <f>SUM(C33:C37)</f>
        <v>0</v>
      </c>
      <c r="H70" s="50"/>
    </row>
    <row r="71" spans="2:8">
      <c r="B71" s="17" t="s">
        <v>1</v>
      </c>
      <c r="C71" s="18"/>
      <c r="D71" s="91">
        <f>SUM(C39:C47)</f>
        <v>2</v>
      </c>
      <c r="G71" s="50"/>
      <c r="H71" s="50"/>
    </row>
    <row r="72" spans="2:8">
      <c r="B72" s="17" t="s">
        <v>2</v>
      </c>
      <c r="C72" s="18"/>
      <c r="D72" s="91">
        <f>SUM(C49:C57)</f>
        <v>10</v>
      </c>
      <c r="G72" s="50"/>
      <c r="H72" s="50"/>
    </row>
    <row r="73" spans="2:8" ht="23" thickBot="1">
      <c r="B73" s="22" t="s">
        <v>3</v>
      </c>
      <c r="C73" s="23"/>
      <c r="D73" s="92">
        <f>SUM(C59:C67)</f>
        <v>5</v>
      </c>
      <c r="G73" s="50"/>
      <c r="H73" s="50"/>
    </row>
    <row r="74" spans="2:8" ht="23" thickTop="1">
      <c r="B74" s="36" t="s">
        <v>6</v>
      </c>
      <c r="C74" s="37"/>
      <c r="D74" s="24" t="e">
        <f>(D70+D71+D72+D73)/C29</f>
        <v>#DIV/0!</v>
      </c>
      <c r="G74" s="50"/>
      <c r="H74" s="50"/>
    </row>
    <row r="75" spans="2:8">
      <c r="B75" s="13" t="s">
        <v>19</v>
      </c>
      <c r="C75" s="14"/>
      <c r="D75" s="12" t="e">
        <f>(D70+D71+D72)/C29</f>
        <v>#DIV/0!</v>
      </c>
      <c r="G75" s="55"/>
      <c r="H75" s="50"/>
    </row>
    <row r="76" spans="2:8">
      <c r="B76" s="13" t="s">
        <v>20</v>
      </c>
      <c r="C76" s="14"/>
      <c r="D76" s="12" t="e">
        <f>(D70+D71)/C29</f>
        <v>#DIV/0!</v>
      </c>
      <c r="H76" s="50"/>
    </row>
    <row r="77" spans="2:8">
      <c r="B77" s="13" t="s">
        <v>21</v>
      </c>
      <c r="C77" s="14"/>
      <c r="D77" s="12" t="e">
        <f>D72/C29</f>
        <v>#DIV/0!</v>
      </c>
      <c r="H77" s="50"/>
    </row>
    <row r="78" spans="2:8" ht="23" thickBot="1">
      <c r="B78" s="38" t="s">
        <v>22</v>
      </c>
      <c r="C78" s="39"/>
      <c r="D78" s="8" t="e">
        <f>D73/C29</f>
        <v>#DIV/0!</v>
      </c>
      <c r="G78" s="50"/>
      <c r="H78" s="50"/>
    </row>
    <row r="79" spans="2:8" ht="23" thickTop="1">
      <c r="B79" s="93" t="s">
        <v>14</v>
      </c>
      <c r="C79" s="94"/>
      <c r="D79" s="95" t="e">
        <f>IF(B37="None", IF(B36="None",  IF(B35="None",D74, ((HLOOKUP(B35,'Summary Table'!$C$139:$AJ$144,2,FALSE))*C35+C33+D71+D72+D73)/(C29)), ((HLOOKUP(B35,'Summary Table'!$C$139:$AJ$144,2,FALSE))*C35+(HLOOKUP(B36,'Summary Table'!$C$139:$AJ$144,2,FALSE))*C36+C33+D71+D72+D73)/(C29)),((HLOOKUP(B35,'Summary Table'!$C$139:$AJ$144,2,FALSE))*C35+(HLOOKUP(B36,'Summary Table'!$C$139:$AJ$144,2,FALSE))*C36+HLOOKUP(B37,'Summary Table'!$C$139:$AJ$144,2,FALSE)*C37+C33+D71+D72+D73)/(C29))</f>
        <v>#DIV/0!</v>
      </c>
      <c r="E79" s="3"/>
      <c r="G79" s="50"/>
      <c r="H79" s="50"/>
    </row>
    <row r="80" spans="2:8">
      <c r="B80" s="96" t="s">
        <v>23</v>
      </c>
      <c r="C80" s="97"/>
      <c r="D80" s="98" t="e">
        <f>IF(B37="None", IF(B36="None",  IF(B35="None", D75, ((HLOOKUP(B35,'Summary Table'!$C$139:$AJ$144,3,FALSE))*C35+C33+D71+D72)/(C29)), ((HLOOKUP(B35,'Summary Table'!$C$139:$AJ$144,3,FALSE))*C35+(HLOOKUP(B36,'Summary Table'!$C$139:$AJ$144,3,FALSE))*C36+C33+D71+D72)/(C29)),((HLOOKUP(B35,'Summary Table'!$C$139:$AJ$144,3,FALSE))*C35+(HLOOKUP(B36,'Summary Table'!$C$139:$AJ$144,3,FALSE))*C36+HLOOKUP(B37,'Summary Table'!$C$139:$AJ$144,3,FALSE)*C37+C33+D71+D72)/(C29))</f>
        <v>#DIV/0!</v>
      </c>
      <c r="G80" s="50"/>
      <c r="H80" s="50"/>
    </row>
    <row r="81" spans="2:8">
      <c r="B81" s="96" t="s">
        <v>24</v>
      </c>
      <c r="C81" s="97"/>
      <c r="D81" s="98" t="e">
        <f>IF(B37="None", IF(B36="None",  IF(B35="None",D76, ((HLOOKUP(B35,'Summary Table'!$C$139:$AJ$144,4,FALSE))*C35+C33+D71)/(C29)), ((HLOOKUP(B35,'Summary Table'!$C$139:$AJ$144,4,FALSE))*C35+(HLOOKUP(B36,'Summary Table'!$C$139:$AJ$144,4,FALSE))*C36+C33+D71)/(C29)),((HLOOKUP(B35,'Summary Table'!$C$139:$AJ$144,4,FALSE))*C35+(HLOOKUP(B36,'Summary Table'!$C$139:$AJ$144,4,FALSE))*C36+HLOOKUP(B37,'Summary Table'!$C$139:$AJ$144,4,FALSE)*C37+C33+D71)/(C29))</f>
        <v>#DIV/0!</v>
      </c>
      <c r="G81" s="50"/>
      <c r="H81" s="50"/>
    </row>
    <row r="82" spans="2:8">
      <c r="B82" s="96" t="s">
        <v>25</v>
      </c>
      <c r="C82" s="97"/>
      <c r="D82" s="98" t="e">
        <f>IF(B37="None", IF(B36="None",  IF(B35="None", D77, ((HLOOKUP(B35,'Summary Table'!$C$139:$AJ$144,5,FALSE))*C35+D72)/(C29)), ((HLOOKUP(B35,'Summary Table'!$C$139:$AJ$144,5,FALSE))*C35+(HLOOKUP(B36,'Summary Table'!$C$139:$AJ$144,5,FALSE))*C36+D72)/(C29)),((HLOOKUP(B35,'Summary Table'!$C$139:$AJ$144,5,FALSE))*C35+(HLOOKUP(B36,'Summary Table'!$C$139:$AJ$144,5,FALSE))*C36+HLOOKUP(B37,'Summary Table'!$C$139:$AJ$144,5,FALSE)*C37+D72)/(C29))</f>
        <v>#DIV/0!</v>
      </c>
      <c r="H82" s="50"/>
    </row>
    <row r="83" spans="2:8" ht="23" thickBot="1">
      <c r="B83" s="99" t="s">
        <v>26</v>
      </c>
      <c r="C83" s="100"/>
      <c r="D83" s="101" t="e">
        <f>IF(B37="None", IF(B36="None",  IF(B35="None", D78, ((HLOOKUP(B35,'Summary Table'!$C$139:$AJ$144,6,FALSE))*C35+D73)/(C29)), ((HLOOKUP(B35,'Summary Table'!$C$139:$AJ$144,6,FALSE))*C35+(HLOOKUP(B36,'Summary Table'!$C$139:$AJ$144,6,FALSE))*C36+D73)/(C29)),((HLOOKUP(B35,'Summary Table'!$C$139:$AJ$144,6,FALSE))*C35+(HLOOKUP(B36,'Summary Table'!$C$139:$AJ$144,6,FALSE))*C36+HLOOKUP(B37,'Summary Table'!$C$139:$AJ$144,6,FALSE)*C37+D73)/(C29))</f>
        <v>#DIV/0!</v>
      </c>
      <c r="G83" s="50"/>
    </row>
    <row r="84" spans="2:8" ht="23" thickTop="1">
      <c r="B84" s="4"/>
      <c r="C84" s="7"/>
      <c r="G84" s="50"/>
      <c r="H84" s="50"/>
    </row>
    <row r="85" spans="2:8" ht="23" thickBot="1">
      <c r="B85" s="4"/>
      <c r="C85" s="6"/>
      <c r="D85" s="6"/>
    </row>
    <row r="86" spans="2:8" ht="25" thickTop="1">
      <c r="B86" s="146" t="s">
        <v>80</v>
      </c>
      <c r="C86" s="147">
        <v>1</v>
      </c>
      <c r="D86" s="148" t="str">
        <f>"/"&amp;B93&amp;""</f>
        <v>/B</v>
      </c>
      <c r="E86" s="3"/>
    </row>
    <row r="87" spans="2:8">
      <c r="B87" s="65"/>
      <c r="C87" s="5" t="s">
        <v>8</v>
      </c>
      <c r="D87" s="19" t="s">
        <v>9</v>
      </c>
      <c r="E87" s="2"/>
      <c r="G87" s="60"/>
      <c r="H87" s="50"/>
    </row>
    <row r="88" spans="2:8">
      <c r="B88" s="21" t="s">
        <v>71</v>
      </c>
      <c r="C88" s="66"/>
      <c r="D88" s="67" t="s">
        <v>15</v>
      </c>
      <c r="E88" s="4"/>
      <c r="G88" s="50"/>
      <c r="H88" s="50"/>
    </row>
    <row r="89" spans="2:8" ht="23" thickBot="1">
      <c r="B89" s="21" t="s">
        <v>72</v>
      </c>
      <c r="C89" s="66"/>
      <c r="D89" s="67" t="s">
        <v>15</v>
      </c>
      <c r="E89" s="3"/>
      <c r="G89" s="50"/>
      <c r="H89" s="50"/>
    </row>
    <row r="90" spans="2:8" ht="23" thickBot="1">
      <c r="B90" s="68"/>
      <c r="C90" s="20"/>
      <c r="D90" s="69"/>
    </row>
    <row r="91" spans="2:8" ht="39" customHeight="1" thickBot="1">
      <c r="B91" s="70" t="s">
        <v>7</v>
      </c>
      <c r="C91" s="71" t="s">
        <v>10</v>
      </c>
      <c r="D91" s="72" t="s">
        <v>9</v>
      </c>
    </row>
    <row r="92" spans="2:8">
      <c r="B92" s="73" t="s">
        <v>29</v>
      </c>
      <c r="C92" s="74"/>
      <c r="D92" s="75"/>
    </row>
    <row r="93" spans="2:8" ht="23" thickBot="1">
      <c r="B93" s="76" t="s">
        <v>77</v>
      </c>
      <c r="C93" s="77">
        <f>C88</f>
        <v>0</v>
      </c>
      <c r="D93" s="78" t="s">
        <v>15</v>
      </c>
    </row>
    <row r="94" spans="2:8">
      <c r="B94" s="73" t="s">
        <v>70</v>
      </c>
      <c r="C94" s="79"/>
      <c r="D94" s="75"/>
      <c r="G94" s="55"/>
      <c r="H94" s="57"/>
    </row>
    <row r="95" spans="2:8">
      <c r="B95" s="80" t="s">
        <v>36</v>
      </c>
      <c r="C95" s="81"/>
      <c r="D95" s="78" t="s">
        <v>15</v>
      </c>
      <c r="G95" s="55"/>
      <c r="H95" s="58"/>
    </row>
    <row r="96" spans="2:8">
      <c r="B96" s="80" t="s">
        <v>36</v>
      </c>
      <c r="C96" s="81"/>
      <c r="D96" s="78" t="s">
        <v>15</v>
      </c>
      <c r="G96" s="60"/>
      <c r="H96" s="50"/>
    </row>
    <row r="97" spans="2:8" ht="25">
      <c r="B97" s="80" t="s">
        <v>36</v>
      </c>
      <c r="C97" s="81"/>
      <c r="D97" s="78" t="s">
        <v>15</v>
      </c>
      <c r="G97" s="61"/>
      <c r="H97" s="59"/>
    </row>
    <row r="98" spans="2:8">
      <c r="B98" s="82" t="s">
        <v>12</v>
      </c>
      <c r="C98" s="83"/>
      <c r="D98" s="84"/>
      <c r="G98" s="55"/>
      <c r="H98" s="50"/>
    </row>
    <row r="99" spans="2:8">
      <c r="B99" s="76" t="s">
        <v>143</v>
      </c>
      <c r="C99" s="81">
        <v>50</v>
      </c>
      <c r="D99" s="78" t="s">
        <v>15</v>
      </c>
      <c r="G99" s="55"/>
      <c r="H99" s="50"/>
    </row>
    <row r="100" spans="2:8">
      <c r="B100" s="76" t="s">
        <v>144</v>
      </c>
      <c r="C100" s="81">
        <v>150</v>
      </c>
      <c r="D100" s="78" t="s">
        <v>15</v>
      </c>
    </row>
    <row r="101" spans="2:8">
      <c r="B101" s="76" t="s">
        <v>145</v>
      </c>
      <c r="C101" s="81">
        <v>2500</v>
      </c>
      <c r="D101" s="78" t="s">
        <v>15</v>
      </c>
    </row>
    <row r="102" spans="2:8">
      <c r="B102" s="76"/>
      <c r="C102" s="81"/>
      <c r="D102" s="78" t="s">
        <v>15</v>
      </c>
    </row>
    <row r="103" spans="2:8">
      <c r="B103" s="76"/>
      <c r="C103" s="81"/>
      <c r="D103" s="78" t="s">
        <v>15</v>
      </c>
    </row>
    <row r="104" spans="2:8">
      <c r="B104" s="76"/>
      <c r="C104" s="81"/>
      <c r="D104" s="78" t="s">
        <v>15</v>
      </c>
    </row>
    <row r="105" spans="2:8">
      <c r="B105" s="76"/>
      <c r="C105" s="81"/>
      <c r="D105" s="78" t="s">
        <v>15</v>
      </c>
    </row>
    <row r="106" spans="2:8">
      <c r="B106" s="76"/>
      <c r="C106" s="81"/>
      <c r="D106" s="78" t="s">
        <v>15</v>
      </c>
    </row>
    <row r="107" spans="2:8">
      <c r="B107" s="76"/>
      <c r="C107" s="81"/>
      <c r="D107" s="78" t="s">
        <v>15</v>
      </c>
    </row>
    <row r="108" spans="2:8">
      <c r="B108" s="82" t="s">
        <v>11</v>
      </c>
      <c r="C108" s="83"/>
      <c r="D108" s="84"/>
    </row>
    <row r="109" spans="2:8">
      <c r="B109" s="76" t="s">
        <v>146</v>
      </c>
      <c r="C109" s="85">
        <v>10000</v>
      </c>
      <c r="D109" s="78" t="s">
        <v>15</v>
      </c>
    </row>
    <row r="110" spans="2:8">
      <c r="B110" s="76"/>
      <c r="C110" s="85"/>
      <c r="D110" s="78" t="s">
        <v>15</v>
      </c>
    </row>
    <row r="111" spans="2:8">
      <c r="B111" s="76"/>
      <c r="C111" s="85"/>
      <c r="D111" s="78" t="s">
        <v>15</v>
      </c>
    </row>
    <row r="112" spans="2:8">
      <c r="B112" s="76"/>
      <c r="C112" s="85"/>
      <c r="D112" s="78" t="s">
        <v>15</v>
      </c>
    </row>
    <row r="113" spans="2:8">
      <c r="B113" s="76"/>
      <c r="C113" s="85"/>
      <c r="D113" s="78" t="s">
        <v>15</v>
      </c>
    </row>
    <row r="114" spans="2:8">
      <c r="B114" s="76"/>
      <c r="C114" s="85"/>
      <c r="D114" s="78" t="s">
        <v>15</v>
      </c>
    </row>
    <row r="115" spans="2:8">
      <c r="B115" s="76"/>
      <c r="C115" s="85"/>
      <c r="D115" s="78" t="s">
        <v>15</v>
      </c>
      <c r="F115" s="50"/>
    </row>
    <row r="116" spans="2:8">
      <c r="B116" s="76"/>
      <c r="C116" s="85"/>
      <c r="D116" s="78" t="s">
        <v>15</v>
      </c>
      <c r="G116" s="50"/>
      <c r="H116" s="50"/>
    </row>
    <row r="117" spans="2:8">
      <c r="B117" s="76"/>
      <c r="C117" s="85"/>
      <c r="D117" s="78" t="s">
        <v>15</v>
      </c>
      <c r="G117" s="50"/>
    </row>
    <row r="118" spans="2:8">
      <c r="B118" s="82" t="s">
        <v>13</v>
      </c>
      <c r="C118" s="83"/>
      <c r="D118" s="84"/>
      <c r="G118" s="50"/>
      <c r="H118" s="50"/>
    </row>
    <row r="119" spans="2:8">
      <c r="B119" s="86" t="s">
        <v>147</v>
      </c>
      <c r="C119" s="85">
        <v>10000</v>
      </c>
      <c r="D119" s="78" t="s">
        <v>15</v>
      </c>
      <c r="H119" s="50"/>
    </row>
    <row r="120" spans="2:8">
      <c r="B120" s="86"/>
      <c r="C120" s="85"/>
      <c r="D120" s="78" t="s">
        <v>15</v>
      </c>
    </row>
    <row r="121" spans="2:8">
      <c r="B121" s="86"/>
      <c r="C121" s="85"/>
      <c r="D121" s="78" t="s">
        <v>15</v>
      </c>
      <c r="E121" s="50"/>
    </row>
    <row r="122" spans="2:8">
      <c r="B122" s="86"/>
      <c r="C122" s="85"/>
      <c r="D122" s="78" t="s">
        <v>15</v>
      </c>
      <c r="G122" s="50"/>
      <c r="H122" s="50"/>
    </row>
    <row r="123" spans="2:8">
      <c r="B123" s="86"/>
      <c r="C123" s="85"/>
      <c r="D123" s="78" t="s">
        <v>15</v>
      </c>
      <c r="H123" s="50"/>
    </row>
    <row r="124" spans="2:8">
      <c r="B124" s="86"/>
      <c r="C124" s="85"/>
      <c r="D124" s="78" t="s">
        <v>15</v>
      </c>
      <c r="G124" s="50"/>
      <c r="H124" s="50"/>
    </row>
    <row r="125" spans="2:8">
      <c r="B125" s="86"/>
      <c r="C125" s="85"/>
      <c r="D125" s="78" t="s">
        <v>15</v>
      </c>
      <c r="G125" s="50"/>
      <c r="H125" s="50"/>
    </row>
    <row r="126" spans="2:8" ht="18" customHeight="1">
      <c r="B126" s="86"/>
      <c r="C126" s="85"/>
      <c r="D126" s="78" t="s">
        <v>15</v>
      </c>
      <c r="G126" s="50"/>
      <c r="H126" s="50"/>
    </row>
    <row r="127" spans="2:8" ht="18" customHeight="1" thickBot="1">
      <c r="B127" s="87"/>
      <c r="C127" s="88"/>
      <c r="D127" s="89" t="s">
        <v>15</v>
      </c>
      <c r="G127" s="50"/>
      <c r="H127" s="50"/>
    </row>
    <row r="128" spans="2:8" ht="23" thickBot="1">
      <c r="B128" s="9"/>
      <c r="C128" s="10"/>
      <c r="D128" s="11"/>
      <c r="E128" s="3"/>
      <c r="F128" s="4"/>
      <c r="G128" s="4"/>
      <c r="H128" s="57"/>
    </row>
    <row r="129" spans="2:8" ht="25" thickBot="1">
      <c r="B129" s="149" t="s">
        <v>82</v>
      </c>
      <c r="C129" s="150"/>
      <c r="D129" s="151"/>
    </row>
    <row r="130" spans="2:8">
      <c r="B130" s="15" t="s">
        <v>0</v>
      </c>
      <c r="C130" s="16"/>
      <c r="D130" s="90">
        <f>SUM(C93:C97)</f>
        <v>0</v>
      </c>
      <c r="G130" s="56"/>
    </row>
    <row r="131" spans="2:8">
      <c r="B131" s="17" t="s">
        <v>1</v>
      </c>
      <c r="C131" s="18"/>
      <c r="D131" s="91">
        <f>SUM(C99:C107)</f>
        <v>2700</v>
      </c>
      <c r="G131" s="50"/>
      <c r="H131" s="50"/>
    </row>
    <row r="132" spans="2:8">
      <c r="B132" s="17" t="s">
        <v>2</v>
      </c>
      <c r="C132" s="18"/>
      <c r="D132" s="91">
        <f>SUM(C109:C117)</f>
        <v>10000</v>
      </c>
      <c r="G132" s="60"/>
      <c r="H132" s="50"/>
    </row>
    <row r="133" spans="2:8" ht="23" thickBot="1">
      <c r="B133" s="22" t="s">
        <v>3</v>
      </c>
      <c r="C133" s="23"/>
      <c r="D133" s="92">
        <f>SUM(C119:C127)</f>
        <v>10000</v>
      </c>
      <c r="G133" s="50"/>
      <c r="H133" s="50"/>
    </row>
    <row r="134" spans="2:8" ht="23" thickTop="1">
      <c r="B134" s="36" t="s">
        <v>6</v>
      </c>
      <c r="C134" s="37"/>
      <c r="D134" s="24" t="e">
        <f>(D130+D131+D132+D133)/C89</f>
        <v>#DIV/0!</v>
      </c>
      <c r="G134" s="50"/>
      <c r="H134" s="50"/>
    </row>
    <row r="135" spans="2:8">
      <c r="B135" s="13" t="s">
        <v>19</v>
      </c>
      <c r="C135" s="14"/>
      <c r="D135" s="12" t="e">
        <f>(D130+D131+D132)/C89</f>
        <v>#DIV/0!</v>
      </c>
      <c r="G135" s="50"/>
      <c r="H135" s="50"/>
    </row>
    <row r="136" spans="2:8">
      <c r="B136" s="13" t="s">
        <v>20</v>
      </c>
      <c r="C136" s="14"/>
      <c r="D136" s="12" t="e">
        <f>(D130+D131)/C89</f>
        <v>#DIV/0!</v>
      </c>
      <c r="G136" s="55"/>
    </row>
    <row r="137" spans="2:8">
      <c r="B137" s="13" t="s">
        <v>21</v>
      </c>
      <c r="C137" s="14"/>
      <c r="D137" s="12" t="e">
        <f>D132/C89</f>
        <v>#DIV/0!</v>
      </c>
      <c r="G137" s="50"/>
      <c r="H137" s="50"/>
    </row>
    <row r="138" spans="2:8" ht="23" thickBot="1">
      <c r="B138" s="38" t="s">
        <v>22</v>
      </c>
      <c r="C138" s="39"/>
      <c r="D138" s="8" t="e">
        <f>D133/C89</f>
        <v>#DIV/0!</v>
      </c>
    </row>
    <row r="139" spans="2:8" ht="23" thickTop="1">
      <c r="B139" s="93" t="s">
        <v>14</v>
      </c>
      <c r="C139" s="94"/>
      <c r="D139" s="95" t="e">
        <f>IF(B97="None", IF(B96="None",  IF(B95="None", (C93*D79+D131+D132+D133)/(C89), ((HLOOKUP(B95,'Summary Table'!$C$139:$AJ$144,2,FALSE))*C95+C93*D79+D131+D132+D133)/(C89)), ((HLOOKUP(B95,'Summary Table'!$C$139:$AJ$144,2,FALSE))*C95+(HLOOKUP(B96,'Summary Table'!$C$139:$AJ$144,2,FALSE))*C96+C93*D79+D131+D132+D133)/(C89)),((HLOOKUP(B95,'Summary Table'!$C$139:$AJ$144,2,FALSE))*C95+(HLOOKUP(B96,'Summary Table'!$C$139:$AJ$144,2,FALSE))*C96+HLOOKUP(B97,'Summary Table'!$C$139:$AJ$144,2,FALSE)*C97+C93*D79+D131+D132+D133)/(C89))</f>
        <v>#DIV/0!</v>
      </c>
      <c r="H139" s="50"/>
    </row>
    <row r="140" spans="2:8">
      <c r="B140" s="96" t="s">
        <v>23</v>
      </c>
      <c r="C140" s="97"/>
      <c r="D140" s="98" t="e">
        <f>IF(B97="None", IF(B96="None",  IF(B95="None", (D130*D80+D131+D132)/C89, ((HLOOKUP(B95,'Summary Table'!$C$139:$AJ$144,3,FALSE))*C95+C93*D80+D131+D132)/(C89)), ((HLOOKUP(B95,'Summary Table'!$C$139:$AJ$144,3,FALSE))*C95+(HLOOKUP(B96,'Summary Table'!$C$139:$AJ$144,3,FALSE))*C96+C93*D80+D131+D132)/(C89)),((HLOOKUP(B95,'Summary Table'!$C$139:$AJ$144,3,FALSE))*C95+(HLOOKUP(B96,'Summary Table'!$C$139:$AJ$144,3,FALSE))*C96+HLOOKUP(B97,'Summary Table'!$C$139:$AJ$144,3,FALSE)*C97+C93*D80+D131+D132)/(C89))</f>
        <v>#DIV/0!</v>
      </c>
    </row>
    <row r="141" spans="2:8">
      <c r="B141" s="96" t="s">
        <v>24</v>
      </c>
      <c r="C141" s="97"/>
      <c r="D141" s="98" t="e">
        <f>IF(B97="None", IF(B96="None",  IF(B95="None", (C93*D81+D131)/(C89), ((HLOOKUP(B95,'Summary Table'!$C$139:$AJ$144,4,FALSE))*C95+C93*D81+D131)/(C89)), ((HLOOKUP(B95,'Summary Table'!$C$139:$AJ$144,4,FALSE))*C95+(HLOOKUP(B96,'Summary Table'!$C$139:$AJ$144,4,FALSE))*C96+C93*D81+D131)/(C89)),((HLOOKUP(B95,'Summary Table'!$C$139:$AJ$144,4,FALSE))*C95+(HLOOKUP(B96,'Summary Table'!$C$139:$AJ$144,4,FALSE))*C96+HLOOKUP(B97,'Summary Table'!$C$139:$AJ$144,4,FALSE)*C97+C93*D81+D131)/(C89))</f>
        <v>#DIV/0!</v>
      </c>
      <c r="G141" s="50"/>
      <c r="H141" s="50"/>
    </row>
    <row r="142" spans="2:8">
      <c r="B142" s="96" t="s">
        <v>25</v>
      </c>
      <c r="C142" s="97"/>
      <c r="D142" s="98" t="e">
        <f>IF(B97="None", IF(B96="None",  IF(B95="None", (C93*D82+D132)/(C89), ((HLOOKUP(B95,'Summary Table'!$C$139:$AJ$144,5,FALSE))*C95+C93*D82+D132)/(C89)), ((HLOOKUP(B95,'Summary Table'!$C$139:$AJ$144,5,FALSE))*C95+(HLOOKUP(B96,'Summary Table'!$C$139:$AJ$144,5,FALSE))*C96+C93*D82+D132)/(C89)),((HLOOKUP(B95,'Summary Table'!$C$139:$AJ$144,5,FALSE))*C95+(HLOOKUP(B96,'Summary Table'!$C$139:$AJ$144,5,FALSE))*C96+HLOOKUP(B97,'Summary Table'!$C$139:$AJ$144,5,FALSE)*C97+C93*D82+D132)/(C89))</f>
        <v>#DIV/0!</v>
      </c>
    </row>
    <row r="143" spans="2:8" ht="23" thickBot="1">
      <c r="B143" s="99" t="s">
        <v>26</v>
      </c>
      <c r="C143" s="100"/>
      <c r="D143" s="101" t="e">
        <f>IF(B97="None", IF(B96="None",  IF(B95="None", (C93*D83+D133)/(C89), ((HLOOKUP(B95,'Summary Table'!$C$139:$AJ$144,6,FALSE))*C95+C93*D83+D133)/(C89)), ((HLOOKUP(B95,'Summary Table'!$C$139:$AJ$144,6,FALSE))*C95+(HLOOKUP(B96,'Summary Table'!$C$139:$AJ$144,6,FALSE))*C96+C93*D83+D133)/(C89)),((HLOOKUP(B95,'Summary Table'!$C$139:$AJ$144,6,FALSE))*C95+(HLOOKUP(B96,'Summary Table'!$C$139:$AJ$144,6,FALSE))*C96+HLOOKUP(B97,'Summary Table'!$C$139:$AJ$144,6,FALSE)*C97+C93*D83+D133)/(C89))</f>
        <v>#DIV/0!</v>
      </c>
      <c r="G143" s="50"/>
    </row>
    <row r="144" spans="2:8" ht="23" thickTop="1">
      <c r="H144" s="50"/>
    </row>
    <row r="145" spans="2:8" ht="23" thickBot="1">
      <c r="G145" s="50"/>
      <c r="H145" s="50"/>
    </row>
    <row r="146" spans="2:8" ht="25" thickTop="1">
      <c r="B146" s="146" t="s">
        <v>83</v>
      </c>
      <c r="C146" s="147">
        <v>1</v>
      </c>
      <c r="D146" s="148" t="str">
        <f>"/"&amp;B153&amp;""</f>
        <v>/</v>
      </c>
      <c r="E146" s="3"/>
      <c r="G146" s="50"/>
      <c r="H146" s="50"/>
    </row>
    <row r="147" spans="2:8">
      <c r="B147" s="65"/>
      <c r="C147" s="5" t="s">
        <v>8</v>
      </c>
      <c r="D147" s="19" t="s">
        <v>9</v>
      </c>
      <c r="E147" s="2"/>
      <c r="G147" s="50"/>
      <c r="H147" s="50"/>
    </row>
    <row r="148" spans="2:8">
      <c r="B148" s="21" t="s">
        <v>71</v>
      </c>
      <c r="C148" s="66"/>
      <c r="D148" s="67" t="s">
        <v>15</v>
      </c>
      <c r="E148" s="4"/>
      <c r="F148" s="4"/>
      <c r="G148" s="50"/>
      <c r="H148" s="50"/>
    </row>
    <row r="149" spans="2:8" ht="23" thickBot="1">
      <c r="B149" s="21" t="s">
        <v>72</v>
      </c>
      <c r="C149" s="66"/>
      <c r="D149" s="67" t="s">
        <v>15</v>
      </c>
      <c r="E149" s="3"/>
      <c r="F149" s="4"/>
      <c r="G149" s="50"/>
    </row>
    <row r="150" spans="2:8" ht="23" thickBot="1">
      <c r="B150" s="68"/>
      <c r="C150" s="20"/>
      <c r="D150" s="69"/>
      <c r="G150" s="56"/>
      <c r="H150" s="57"/>
    </row>
    <row r="151" spans="2:8" ht="45.75" customHeight="1" thickBot="1">
      <c r="B151" s="70" t="s">
        <v>7</v>
      </c>
      <c r="C151" s="71" t="s">
        <v>10</v>
      </c>
      <c r="D151" s="72" t="s">
        <v>9</v>
      </c>
      <c r="G151" s="63"/>
    </row>
    <row r="152" spans="2:8">
      <c r="B152" s="73" t="s">
        <v>29</v>
      </c>
      <c r="C152" s="74"/>
      <c r="D152" s="75"/>
      <c r="G152" s="55"/>
      <c r="H152" s="57"/>
    </row>
    <row r="153" spans="2:8" ht="26" thickBot="1">
      <c r="B153" s="76"/>
      <c r="C153" s="77">
        <f>C148</f>
        <v>0</v>
      </c>
      <c r="D153" s="78" t="s">
        <v>15</v>
      </c>
      <c r="G153" s="61"/>
      <c r="H153" s="59"/>
    </row>
    <row r="154" spans="2:8">
      <c r="B154" s="73" t="s">
        <v>70</v>
      </c>
      <c r="C154" s="79"/>
      <c r="D154" s="75"/>
      <c r="G154" s="56"/>
    </row>
    <row r="155" spans="2:8">
      <c r="B155" s="80" t="s">
        <v>36</v>
      </c>
      <c r="C155" s="81"/>
      <c r="D155" s="78" t="s">
        <v>15</v>
      </c>
      <c r="G155" s="56"/>
    </row>
    <row r="156" spans="2:8">
      <c r="B156" s="80" t="s">
        <v>36</v>
      </c>
      <c r="C156" s="81"/>
      <c r="D156" s="78" t="s">
        <v>15</v>
      </c>
    </row>
    <row r="157" spans="2:8">
      <c r="B157" s="80" t="s">
        <v>36</v>
      </c>
      <c r="C157" s="81"/>
      <c r="D157" s="78" t="s">
        <v>15</v>
      </c>
    </row>
    <row r="158" spans="2:8">
      <c r="B158" s="82" t="s">
        <v>12</v>
      </c>
      <c r="C158" s="83"/>
      <c r="D158" s="84"/>
    </row>
    <row r="159" spans="2:8">
      <c r="B159" s="76"/>
      <c r="C159" s="81"/>
      <c r="D159" s="78" t="s">
        <v>15</v>
      </c>
    </row>
    <row r="160" spans="2:8">
      <c r="B160" s="76"/>
      <c r="C160" s="81"/>
      <c r="D160" s="78" t="s">
        <v>15</v>
      </c>
    </row>
    <row r="161" spans="2:4">
      <c r="B161" s="76"/>
      <c r="C161" s="81"/>
      <c r="D161" s="78" t="s">
        <v>15</v>
      </c>
    </row>
    <row r="162" spans="2:4">
      <c r="B162" s="76"/>
      <c r="C162" s="81"/>
      <c r="D162" s="78" t="s">
        <v>15</v>
      </c>
    </row>
    <row r="163" spans="2:4">
      <c r="B163" s="76"/>
      <c r="C163" s="81"/>
      <c r="D163" s="78" t="s">
        <v>15</v>
      </c>
    </row>
    <row r="164" spans="2:4">
      <c r="B164" s="76"/>
      <c r="C164" s="81"/>
      <c r="D164" s="78" t="s">
        <v>15</v>
      </c>
    </row>
    <row r="165" spans="2:4">
      <c r="B165" s="76"/>
      <c r="C165" s="81"/>
      <c r="D165" s="78" t="s">
        <v>15</v>
      </c>
    </row>
    <row r="166" spans="2:4">
      <c r="B166" s="76"/>
      <c r="C166" s="81"/>
      <c r="D166" s="78" t="s">
        <v>15</v>
      </c>
    </row>
    <row r="167" spans="2:4">
      <c r="B167" s="76"/>
      <c r="C167" s="81"/>
      <c r="D167" s="78" t="s">
        <v>15</v>
      </c>
    </row>
    <row r="168" spans="2:4">
      <c r="B168" s="82" t="s">
        <v>11</v>
      </c>
      <c r="C168" s="83"/>
      <c r="D168" s="84"/>
    </row>
    <row r="169" spans="2:4">
      <c r="B169" s="76"/>
      <c r="C169" s="85"/>
      <c r="D169" s="78" t="s">
        <v>15</v>
      </c>
    </row>
    <row r="170" spans="2:4">
      <c r="B170" s="76"/>
      <c r="C170" s="85"/>
      <c r="D170" s="78" t="s">
        <v>15</v>
      </c>
    </row>
    <row r="171" spans="2:4">
      <c r="B171" s="76"/>
      <c r="C171" s="85"/>
      <c r="D171" s="78" t="s">
        <v>15</v>
      </c>
    </row>
    <row r="172" spans="2:4">
      <c r="B172" s="76"/>
      <c r="C172" s="85"/>
      <c r="D172" s="78" t="s">
        <v>15</v>
      </c>
    </row>
    <row r="173" spans="2:4">
      <c r="B173" s="76"/>
      <c r="C173" s="85"/>
      <c r="D173" s="78" t="s">
        <v>15</v>
      </c>
    </row>
    <row r="174" spans="2:4">
      <c r="B174" s="76"/>
      <c r="C174" s="85"/>
      <c r="D174" s="78" t="s">
        <v>15</v>
      </c>
    </row>
    <row r="175" spans="2:4">
      <c r="B175" s="76"/>
      <c r="C175" s="85"/>
      <c r="D175" s="78" t="s">
        <v>15</v>
      </c>
    </row>
    <row r="176" spans="2:4">
      <c r="B176" s="76"/>
      <c r="C176" s="85"/>
      <c r="D176" s="78" t="s">
        <v>15</v>
      </c>
    </row>
    <row r="177" spans="2:9">
      <c r="B177" s="76"/>
      <c r="C177" s="85"/>
      <c r="D177" s="78" t="s">
        <v>15</v>
      </c>
    </row>
    <row r="178" spans="2:9" ht="24">
      <c r="B178" s="82" t="s">
        <v>13</v>
      </c>
      <c r="C178" s="83"/>
      <c r="D178" s="84"/>
      <c r="G178" s="112"/>
      <c r="H178" s="112"/>
      <c r="I178" s="112"/>
    </row>
    <row r="179" spans="2:9">
      <c r="B179" s="86"/>
      <c r="C179" s="85"/>
      <c r="D179" s="78" t="s">
        <v>15</v>
      </c>
    </row>
    <row r="180" spans="2:9">
      <c r="B180" s="86"/>
      <c r="C180" s="85"/>
      <c r="D180" s="78" t="s">
        <v>15</v>
      </c>
    </row>
    <row r="181" spans="2:9">
      <c r="B181" s="86"/>
      <c r="C181" s="85"/>
      <c r="D181" s="78" t="s">
        <v>15</v>
      </c>
    </row>
    <row r="182" spans="2:9">
      <c r="B182" s="86"/>
      <c r="C182" s="85"/>
      <c r="D182" s="78" t="s">
        <v>15</v>
      </c>
    </row>
    <row r="183" spans="2:9">
      <c r="B183" s="86"/>
      <c r="C183" s="85"/>
      <c r="D183" s="78" t="s">
        <v>15</v>
      </c>
    </row>
    <row r="184" spans="2:9">
      <c r="B184" s="86"/>
      <c r="C184" s="85"/>
      <c r="D184" s="78" t="s">
        <v>15</v>
      </c>
    </row>
    <row r="185" spans="2:9">
      <c r="B185" s="86"/>
      <c r="C185" s="85"/>
      <c r="D185" s="78" t="s">
        <v>15</v>
      </c>
    </row>
    <row r="186" spans="2:9">
      <c r="B186" s="86"/>
      <c r="C186" s="85"/>
      <c r="D186" s="78" t="s">
        <v>15</v>
      </c>
    </row>
    <row r="187" spans="2:9" ht="23" thickBot="1">
      <c r="B187" s="87"/>
      <c r="C187" s="88"/>
      <c r="D187" s="89" t="s">
        <v>15</v>
      </c>
    </row>
    <row r="188" spans="2:9" ht="23" thickBot="1">
      <c r="B188" s="9"/>
      <c r="C188" s="10"/>
      <c r="D188" s="11"/>
    </row>
    <row r="189" spans="2:9" ht="25" thickBot="1">
      <c r="B189" s="149" t="s">
        <v>84</v>
      </c>
      <c r="C189" s="150"/>
      <c r="D189" s="151"/>
    </row>
    <row r="190" spans="2:9">
      <c r="B190" s="15" t="s">
        <v>0</v>
      </c>
      <c r="C190" s="16"/>
      <c r="D190" s="90">
        <f>SUM(C153:C157)</f>
        <v>0</v>
      </c>
    </row>
    <row r="191" spans="2:9">
      <c r="B191" s="17" t="s">
        <v>1</v>
      </c>
      <c r="C191" s="18"/>
      <c r="D191" s="91">
        <f>SUM(C159:C167)</f>
        <v>0</v>
      </c>
    </row>
    <row r="192" spans="2:9">
      <c r="B192" s="17" t="s">
        <v>2</v>
      </c>
      <c r="C192" s="18"/>
      <c r="D192" s="91">
        <f>SUM(C169:C177)</f>
        <v>0</v>
      </c>
    </row>
    <row r="193" spans="2:8" ht="23" thickBot="1">
      <c r="B193" s="22" t="s">
        <v>3</v>
      </c>
      <c r="C193" s="23"/>
      <c r="D193" s="92">
        <f>SUM(C179:C187)</f>
        <v>0</v>
      </c>
    </row>
    <row r="194" spans="2:8" ht="23" thickTop="1">
      <c r="B194" s="36" t="s">
        <v>6</v>
      </c>
      <c r="C194" s="37"/>
      <c r="D194" s="24" t="e">
        <f>(D190+D191+D192+D193)/C149</f>
        <v>#DIV/0!</v>
      </c>
    </row>
    <row r="195" spans="2:8">
      <c r="B195" s="13" t="s">
        <v>19</v>
      </c>
      <c r="C195" s="14"/>
      <c r="D195" s="12" t="e">
        <f>(D190+D191+D192)/C149</f>
        <v>#DIV/0!</v>
      </c>
    </row>
    <row r="196" spans="2:8">
      <c r="B196" s="13" t="s">
        <v>20</v>
      </c>
      <c r="C196" s="14"/>
      <c r="D196" s="12" t="e">
        <f>(D190+D191)/C149</f>
        <v>#DIV/0!</v>
      </c>
    </row>
    <row r="197" spans="2:8" ht="18" customHeight="1">
      <c r="B197" s="13" t="s">
        <v>21</v>
      </c>
      <c r="C197" s="14"/>
      <c r="D197" s="12" t="e">
        <f>D192/C149</f>
        <v>#DIV/0!</v>
      </c>
    </row>
    <row r="198" spans="2:8" ht="18" customHeight="1" thickBot="1">
      <c r="B198" s="38" t="s">
        <v>22</v>
      </c>
      <c r="C198" s="39"/>
      <c r="D198" s="8" t="e">
        <f>D193/C149</f>
        <v>#DIV/0!</v>
      </c>
      <c r="G198" s="50"/>
    </row>
    <row r="199" spans="2:8" ht="18" customHeight="1" thickTop="1">
      <c r="B199" s="93" t="s">
        <v>14</v>
      </c>
      <c r="C199" s="94"/>
      <c r="D199" s="95" t="e">
        <f>IF(B157="None", IF(B156="None",  IF(B155="None", (C153*D139+D191+D192+D193)/(C149), ((HLOOKUP(B155,'Summary Table'!$C$139:$AJ$144,2,FALSE))*C155+C153*D139+D191+D192+D193)/(C149)), ((HLOOKUP(B155,'Summary Table'!$C$139:$AJ$144,2,FALSE))*C155+(HLOOKUP(B156,'Summary Table'!$C$139:$AJ$144,2,FALSE))*C156+C153*D139+D191+D192+D193)/(C149)),((HLOOKUP(B155,'Summary Table'!$C$139:$AJ$144,2,FALSE))*C155+(HLOOKUP(B156,'Summary Table'!$C$139:$AJ$144,2,FALSE))*C156+HLOOKUP(B157,'Summary Table'!$C$139:$AJ$144,2,FALSE)*C157+C153*D139+D191+D192+D193)/(C149))</f>
        <v>#DIV/0!</v>
      </c>
    </row>
    <row r="200" spans="2:8">
      <c r="B200" s="96" t="s">
        <v>23</v>
      </c>
      <c r="C200" s="97"/>
      <c r="D200" s="98" t="e">
        <f>IF(B157="None", IF(B156="None",  IF(B155="None", (D190*D140+D191+D192)/C149, ((HLOOKUP(B155,'Summary Table'!$C$139:$AJ$144,3,FALSE))*C155+C153*D140+D191+D192)/(C149)), ((HLOOKUP(B155,'Summary Table'!$C$139:$AJ$144,3,FALSE))*C155+(HLOOKUP(B156,'Summary Table'!$C$139:$AJ$144,3,FALSE))*C156+C153*D140+D191+D192)/(C149)),((HLOOKUP(B155,'Summary Table'!$C$139:$AJ$144,3,FALSE))*C155+(HLOOKUP(B156,'Summary Table'!$C$139:$AJ$144,3,FALSE))*C156+HLOOKUP(B157,'Summary Table'!$C$139:$AJ$144,3,FALSE)*C157+C153*D140+D191+D192)/(C149))</f>
        <v>#DIV/0!</v>
      </c>
      <c r="F200" s="50"/>
      <c r="G200" s="50"/>
    </row>
    <row r="201" spans="2:8">
      <c r="B201" s="96" t="s">
        <v>24</v>
      </c>
      <c r="C201" s="97"/>
      <c r="D201" s="98" t="e">
        <f>IF(B157="None", IF(B156="None",  IF(B155="None", (C153*D141+D191)/(C149), ((HLOOKUP(B155,'Summary Table'!$C$139:$AJ$144,4,FALSE))*C155+C153*D141+D191)/(C149)), ((HLOOKUP(B155,'Summary Table'!$C$139:$AJ$144,4,FALSE))*C155+(HLOOKUP(B156,'Summary Table'!$C$139:$AJ$144,4,FALSE))*C156+C153*D141+D191)/(C149)),((HLOOKUP(B155,'Summary Table'!$C$139:$AJ$144,4,FALSE))*C155+(HLOOKUP(B156,'Summary Table'!$C$139:$AJ$144,4,FALSE))*C156+HLOOKUP(B157,'Summary Table'!$C$139:$AJ$144,4,FALSE)*C157+C153*D141+D191)/(C149))</f>
        <v>#DIV/0!</v>
      </c>
      <c r="F201" s="50"/>
      <c r="G201" s="50"/>
    </row>
    <row r="202" spans="2:8">
      <c r="B202" s="96" t="s">
        <v>25</v>
      </c>
      <c r="C202" s="97"/>
      <c r="D202" s="98" t="e">
        <f>IF(B157="None", IF(B156="None",  IF(B155="None", (C153*D142+D192)/(C149), ((HLOOKUP(B155,'Summary Table'!$C$139:$AJ$144,5,FALSE))*C155+C153*D142+D192)/(C149)), ((HLOOKUP(B155,'Summary Table'!$C$139:$AJ$144,5,FALSE))*C155+(HLOOKUP(B156,'Summary Table'!$C$139:$AJ$144,5,FALSE))*C156+C153*D142+D192)/(C149)),((HLOOKUP(B155,'Summary Table'!$C$139:$AJ$144,5,FALSE))*C155+(HLOOKUP(B156,'Summary Table'!$C$139:$AJ$144,5,FALSE))*C156+HLOOKUP(B157,'Summary Table'!$C$139:$AJ$144,5,FALSE)*C157+C153*D142+D192)/(C149))</f>
        <v>#DIV/0!</v>
      </c>
      <c r="F202" s="50"/>
      <c r="G202" s="50"/>
    </row>
    <row r="203" spans="2:8" ht="23" thickBot="1">
      <c r="B203" s="99" t="s">
        <v>26</v>
      </c>
      <c r="C203" s="100"/>
      <c r="D203" s="101" t="e">
        <f>IF(B157="None", IF(B156="None",  IF(B155="None", (C153*D143+D193)/(C149), ((HLOOKUP(B155,'Summary Table'!$C$139:$AJ$144,6,FALSE))*C155+C153*D143+D193)/(C149)), ((HLOOKUP(B155,'Summary Table'!$C$139:$AJ$144,6,FALSE))*C155+(HLOOKUP(B156,'Summary Table'!$C$139:$AJ$144,6,FALSE))*C156+C153*D143+D193)/(C149)),((HLOOKUP(B155,'Summary Table'!$C$139:$AJ$144,6,FALSE))*C155+(HLOOKUP(B156,'Summary Table'!$C$139:$AJ$144,6,FALSE))*C156+HLOOKUP(B157,'Summary Table'!$C$139:$AJ$144,6,FALSE)*C157+C153*D143+D193)/(C149))</f>
        <v>#DIV/0!</v>
      </c>
    </row>
    <row r="204" spans="2:8" ht="23" thickTop="1">
      <c r="B204" s="25"/>
      <c r="C204" s="27"/>
      <c r="D204" s="26"/>
    </row>
    <row r="205" spans="2:8" ht="23" thickBot="1">
      <c r="B205" s="25"/>
      <c r="C205" s="28"/>
      <c r="D205" s="26"/>
    </row>
    <row r="206" spans="2:8" ht="25" thickTop="1">
      <c r="B206" s="146" t="s">
        <v>85</v>
      </c>
      <c r="C206" s="147">
        <v>1</v>
      </c>
      <c r="D206" s="148" t="str">
        <f>"/"&amp;B213&amp;""</f>
        <v>/</v>
      </c>
      <c r="E206" s="3"/>
      <c r="G206" s="1"/>
    </row>
    <row r="207" spans="2:8">
      <c r="B207" s="65"/>
      <c r="C207" s="5" t="s">
        <v>8</v>
      </c>
      <c r="D207" s="19" t="s">
        <v>9</v>
      </c>
      <c r="E207" s="2"/>
    </row>
    <row r="208" spans="2:8">
      <c r="B208" s="21" t="s">
        <v>71</v>
      </c>
      <c r="C208" s="66"/>
      <c r="D208" s="67" t="s">
        <v>15</v>
      </c>
      <c r="E208" s="4"/>
      <c r="F208" s="4"/>
      <c r="G208" s="56"/>
      <c r="H208" s="57"/>
    </row>
    <row r="209" spans="2:8" ht="23" thickBot="1">
      <c r="B209" s="21" t="s">
        <v>72</v>
      </c>
      <c r="C209" s="66"/>
      <c r="D209" s="67" t="s">
        <v>15</v>
      </c>
      <c r="E209" s="3"/>
      <c r="F209" s="4"/>
      <c r="G209" s="55"/>
      <c r="H209" s="57"/>
    </row>
    <row r="210" spans="2:8" ht="23" thickBot="1">
      <c r="B210" s="68"/>
      <c r="C210" s="20"/>
      <c r="D210" s="69"/>
    </row>
    <row r="211" spans="2:8" ht="30" customHeight="1" thickBot="1">
      <c r="B211" s="70" t="s">
        <v>7</v>
      </c>
      <c r="C211" s="71" t="s">
        <v>10</v>
      </c>
      <c r="D211" s="72" t="s">
        <v>9</v>
      </c>
    </row>
    <row r="212" spans="2:8">
      <c r="B212" s="73" t="s">
        <v>29</v>
      </c>
      <c r="C212" s="74"/>
      <c r="D212" s="75"/>
    </row>
    <row r="213" spans="2:8" ht="23" thickBot="1">
      <c r="B213" s="76"/>
      <c r="C213" s="77">
        <f>C208</f>
        <v>0</v>
      </c>
      <c r="D213" s="78" t="s">
        <v>15</v>
      </c>
    </row>
    <row r="214" spans="2:8">
      <c r="B214" s="73" t="s">
        <v>70</v>
      </c>
      <c r="C214" s="79"/>
      <c r="D214" s="75"/>
    </row>
    <row r="215" spans="2:8">
      <c r="B215" s="80" t="s">
        <v>36</v>
      </c>
      <c r="C215" s="81"/>
      <c r="D215" s="78" t="s">
        <v>15</v>
      </c>
    </row>
    <row r="216" spans="2:8">
      <c r="B216" s="80" t="s">
        <v>36</v>
      </c>
      <c r="C216" s="81"/>
      <c r="D216" s="78" t="s">
        <v>15</v>
      </c>
    </row>
    <row r="217" spans="2:8">
      <c r="B217" s="80" t="s">
        <v>36</v>
      </c>
      <c r="C217" s="81"/>
      <c r="D217" s="78" t="s">
        <v>15</v>
      </c>
    </row>
    <row r="218" spans="2:8">
      <c r="B218" s="82" t="s">
        <v>12</v>
      </c>
      <c r="C218" s="83"/>
      <c r="D218" s="84"/>
    </row>
    <row r="219" spans="2:8">
      <c r="B219" s="76"/>
      <c r="C219" s="81"/>
      <c r="D219" s="78" t="s">
        <v>15</v>
      </c>
    </row>
    <row r="220" spans="2:8">
      <c r="B220" s="76"/>
      <c r="C220" s="81"/>
      <c r="D220" s="78" t="s">
        <v>15</v>
      </c>
    </row>
    <row r="221" spans="2:8">
      <c r="B221" s="76"/>
      <c r="C221" s="81"/>
      <c r="D221" s="78" t="s">
        <v>15</v>
      </c>
    </row>
    <row r="222" spans="2:8">
      <c r="B222" s="76"/>
      <c r="C222" s="81"/>
      <c r="D222" s="78" t="s">
        <v>15</v>
      </c>
    </row>
    <row r="223" spans="2:8">
      <c r="B223" s="76"/>
      <c r="C223" s="81"/>
      <c r="D223" s="78" t="s">
        <v>15</v>
      </c>
    </row>
    <row r="224" spans="2:8">
      <c r="B224" s="76"/>
      <c r="C224" s="81"/>
      <c r="D224" s="78" t="s">
        <v>15</v>
      </c>
    </row>
    <row r="225" spans="2:4">
      <c r="B225" s="76"/>
      <c r="C225" s="81"/>
      <c r="D225" s="78" t="s">
        <v>15</v>
      </c>
    </row>
    <row r="226" spans="2:4">
      <c r="B226" s="76"/>
      <c r="C226" s="81"/>
      <c r="D226" s="78" t="s">
        <v>15</v>
      </c>
    </row>
    <row r="227" spans="2:4">
      <c r="B227" s="76"/>
      <c r="C227" s="81"/>
      <c r="D227" s="78" t="s">
        <v>15</v>
      </c>
    </row>
    <row r="228" spans="2:4">
      <c r="B228" s="82" t="s">
        <v>11</v>
      </c>
      <c r="C228" s="83"/>
      <c r="D228" s="84"/>
    </row>
    <row r="229" spans="2:4">
      <c r="B229" s="76"/>
      <c r="C229" s="85"/>
      <c r="D229" s="78" t="s">
        <v>15</v>
      </c>
    </row>
    <row r="230" spans="2:4">
      <c r="B230" s="76"/>
      <c r="C230" s="85"/>
      <c r="D230" s="78" t="s">
        <v>15</v>
      </c>
    </row>
    <row r="231" spans="2:4">
      <c r="B231" s="76"/>
      <c r="C231" s="85"/>
      <c r="D231" s="78" t="s">
        <v>15</v>
      </c>
    </row>
    <row r="232" spans="2:4">
      <c r="B232" s="76"/>
      <c r="C232" s="85"/>
      <c r="D232" s="78" t="s">
        <v>15</v>
      </c>
    </row>
    <row r="233" spans="2:4">
      <c r="B233" s="76"/>
      <c r="C233" s="85"/>
      <c r="D233" s="78" t="s">
        <v>15</v>
      </c>
    </row>
    <row r="234" spans="2:4">
      <c r="B234" s="76"/>
      <c r="C234" s="85"/>
      <c r="D234" s="78" t="s">
        <v>15</v>
      </c>
    </row>
    <row r="235" spans="2:4">
      <c r="B235" s="76"/>
      <c r="C235" s="85"/>
      <c r="D235" s="78" t="s">
        <v>15</v>
      </c>
    </row>
    <row r="236" spans="2:4">
      <c r="B236" s="76"/>
      <c r="C236" s="85"/>
      <c r="D236" s="78" t="s">
        <v>15</v>
      </c>
    </row>
    <row r="237" spans="2:4">
      <c r="B237" s="76"/>
      <c r="C237" s="85"/>
      <c r="D237" s="78" t="s">
        <v>15</v>
      </c>
    </row>
    <row r="238" spans="2:4">
      <c r="B238" s="82" t="s">
        <v>13</v>
      </c>
      <c r="C238" s="83"/>
      <c r="D238" s="84"/>
    </row>
    <row r="239" spans="2:4">
      <c r="B239" s="86"/>
      <c r="C239" s="85"/>
      <c r="D239" s="78" t="s">
        <v>15</v>
      </c>
    </row>
    <row r="240" spans="2:4">
      <c r="B240" s="86"/>
      <c r="C240" s="85"/>
      <c r="D240" s="78" t="s">
        <v>15</v>
      </c>
    </row>
    <row r="241" spans="2:4">
      <c r="B241" s="86"/>
      <c r="C241" s="85"/>
      <c r="D241" s="78" t="s">
        <v>15</v>
      </c>
    </row>
    <row r="242" spans="2:4">
      <c r="B242" s="86"/>
      <c r="C242" s="85"/>
      <c r="D242" s="78" t="s">
        <v>15</v>
      </c>
    </row>
    <row r="243" spans="2:4">
      <c r="B243" s="86"/>
      <c r="C243" s="85"/>
      <c r="D243" s="78" t="s">
        <v>15</v>
      </c>
    </row>
    <row r="244" spans="2:4">
      <c r="B244" s="86"/>
      <c r="C244" s="85"/>
      <c r="D244" s="78" t="s">
        <v>15</v>
      </c>
    </row>
    <row r="245" spans="2:4">
      <c r="B245" s="86"/>
      <c r="C245" s="85"/>
      <c r="D245" s="78" t="s">
        <v>15</v>
      </c>
    </row>
    <row r="246" spans="2:4">
      <c r="B246" s="86"/>
      <c r="C246" s="85"/>
      <c r="D246" s="78" t="s">
        <v>15</v>
      </c>
    </row>
    <row r="247" spans="2:4" ht="23" thickBot="1">
      <c r="B247" s="87"/>
      <c r="C247" s="88"/>
      <c r="D247" s="89" t="s">
        <v>15</v>
      </c>
    </row>
    <row r="248" spans="2:4" ht="23" thickBot="1">
      <c r="B248" s="9"/>
      <c r="C248" s="10"/>
      <c r="D248" s="11"/>
    </row>
    <row r="249" spans="2:4" ht="25" thickBot="1">
      <c r="B249" s="149" t="s">
        <v>86</v>
      </c>
      <c r="C249" s="150"/>
      <c r="D249" s="151"/>
    </row>
    <row r="250" spans="2:4">
      <c r="B250" s="15" t="s">
        <v>0</v>
      </c>
      <c r="C250" s="16"/>
      <c r="D250" s="90">
        <f>SUM(C213:C217)</f>
        <v>0</v>
      </c>
    </row>
    <row r="251" spans="2:4">
      <c r="B251" s="17" t="s">
        <v>1</v>
      </c>
      <c r="C251" s="18"/>
      <c r="D251" s="91">
        <f>SUM(C219:C227)</f>
        <v>0</v>
      </c>
    </row>
    <row r="252" spans="2:4">
      <c r="B252" s="17" t="s">
        <v>2</v>
      </c>
      <c r="C252" s="18"/>
      <c r="D252" s="91">
        <f>SUM(C229:C237)</f>
        <v>0</v>
      </c>
    </row>
    <row r="253" spans="2:4" ht="23" thickBot="1">
      <c r="B253" s="22" t="s">
        <v>3</v>
      </c>
      <c r="C253" s="23"/>
      <c r="D253" s="92">
        <f>SUM(C239:C247)</f>
        <v>0</v>
      </c>
    </row>
    <row r="254" spans="2:4" ht="23" thickTop="1">
      <c r="B254" s="36" t="s">
        <v>6</v>
      </c>
      <c r="C254" s="37"/>
      <c r="D254" s="24" t="e">
        <f>(D250+D251+D252+D253)/C209</f>
        <v>#DIV/0!</v>
      </c>
    </row>
    <row r="255" spans="2:4">
      <c r="B255" s="13" t="s">
        <v>19</v>
      </c>
      <c r="C255" s="14"/>
      <c r="D255" s="12" t="e">
        <f>(D250+D251+D252)/C209</f>
        <v>#DIV/0!</v>
      </c>
    </row>
    <row r="256" spans="2:4">
      <c r="B256" s="13" t="s">
        <v>20</v>
      </c>
      <c r="C256" s="14"/>
      <c r="D256" s="12" t="e">
        <f>(D250+D251)/C209</f>
        <v>#DIV/0!</v>
      </c>
    </row>
    <row r="257" spans="2:8">
      <c r="B257" s="13" t="s">
        <v>21</v>
      </c>
      <c r="C257" s="14"/>
      <c r="D257" s="12" t="e">
        <f>D252/C209</f>
        <v>#DIV/0!</v>
      </c>
    </row>
    <row r="258" spans="2:8" ht="23" thickBot="1">
      <c r="B258" s="38" t="s">
        <v>22</v>
      </c>
      <c r="C258" s="39"/>
      <c r="D258" s="8" t="e">
        <f>D253/C209</f>
        <v>#DIV/0!</v>
      </c>
    </row>
    <row r="259" spans="2:8" ht="23" thickTop="1">
      <c r="B259" s="93" t="s">
        <v>14</v>
      </c>
      <c r="C259" s="94"/>
      <c r="D259" s="95" t="e">
        <f>IF(B217="None", IF(B216="None",  IF(B215="None", (C213*D199+D251+D252+D253)/(C209), ((HLOOKUP(B215,'Summary Table'!$C$139:$AJ$144,2,FALSE))*C215+C213*D199+D251+D252+D253)/(C209)), ((HLOOKUP(B215,'Summary Table'!$C$139:$AJ$144,2,FALSE))*C215+(HLOOKUP(B216,'Summary Table'!$C$139:$AJ$144,2,FALSE))*C216+C213*D199+D251+D252+D253)/(C209)),((HLOOKUP(B215,'Summary Table'!$C$139:$AJ$144,2,FALSE))*C215+(HLOOKUP(B216,'Summary Table'!$C$139:$AJ$144,2,FALSE))*C216+HLOOKUP(B217,'Summary Table'!$C$139:$AJ$144,2,FALSE)*C217+C213*D199+D251+D252+D253)/(C209))</f>
        <v>#DIV/0!</v>
      </c>
    </row>
    <row r="260" spans="2:8">
      <c r="B260" s="96" t="s">
        <v>23</v>
      </c>
      <c r="C260" s="97"/>
      <c r="D260" s="98" t="e">
        <f>IF(B217="None", IF(B216="None",  IF(B215="None", (D250*D200+D251+D252)/C209, ((HLOOKUP(B215,'Summary Table'!$C$139:$AJ$144,3,FALSE))*C215+C213*D200+D251+D252)/(C209)), ((HLOOKUP(B215,'Summary Table'!$C$139:$AJ$144,3,FALSE))*C215+(HLOOKUP(B216,'Summary Table'!$C$139:$AJ$144,3,FALSE))*C216+C213*D200+D251+D252)/(C209)),((HLOOKUP(B215,'Summary Table'!$C$139:$AJ$144,3,FALSE))*C215+(HLOOKUP(B216,'Summary Table'!$C$139:$AJ$144,3,FALSE))*C216+HLOOKUP(B217,'Summary Table'!$C$139:$AJ$144,3,FALSE)*C217+C213*D200+D251+D252)/(C209))</f>
        <v>#DIV/0!</v>
      </c>
    </row>
    <row r="261" spans="2:8">
      <c r="B261" s="96" t="s">
        <v>24</v>
      </c>
      <c r="C261" s="97"/>
      <c r="D261" s="98" t="e">
        <f>IF(B217="None", IF(B216="None",  IF(B215="None", (C213*D201+D251)/(C209), ((HLOOKUP(B215,'Summary Table'!$C$139:$AJ$144,4,FALSE))*C215+C213*D201+D251)/(C209)), ((HLOOKUP(B215,'Summary Table'!$C$139:$AJ$144,4,FALSE))*C215+(HLOOKUP(B216,'Summary Table'!$C$139:$AJ$144,4,FALSE))*C216+C213*D201+D251)/(C209)),((HLOOKUP(B215,'Summary Table'!$C$139:$AJ$144,4,FALSE))*C215+(HLOOKUP(B216,'Summary Table'!$C$139:$AJ$144,4,FALSE))*C216+HLOOKUP(B217,'Summary Table'!$C$139:$AJ$144,4,FALSE)*C217+C213*D201+D251)/(C209))</f>
        <v>#DIV/0!</v>
      </c>
    </row>
    <row r="262" spans="2:8">
      <c r="B262" s="96" t="s">
        <v>25</v>
      </c>
      <c r="C262" s="97"/>
      <c r="D262" s="98" t="e">
        <f>IF(B217="None", IF(B216="None",  IF(B215="None", (C213*D202+D252)/(C209), ((HLOOKUP(B215,'Summary Table'!$C$139:$AJ$144,5,FALSE))*C215+C213*D202+D252)/(C209)), ((HLOOKUP(B215,'Summary Table'!$C$139:$AJ$144,5,FALSE))*C215+(HLOOKUP(B216,'Summary Table'!$C$139:$AJ$144,5,FALSE))*C216+C213*D202+D252)/(C209)),((HLOOKUP(B215,'Summary Table'!$C$139:$AJ$144,5,FALSE))*C215+(HLOOKUP(B216,'Summary Table'!$C$139:$AJ$144,5,FALSE))*C216+HLOOKUP(B217,'Summary Table'!$C$139:$AJ$144,5,FALSE)*C217+C213*D202+D252)/(C209))</f>
        <v>#DIV/0!</v>
      </c>
    </row>
    <row r="263" spans="2:8" ht="23" thickBot="1">
      <c r="B263" s="99" t="s">
        <v>26</v>
      </c>
      <c r="C263" s="100"/>
      <c r="D263" s="101" t="e">
        <f>IF(B217="None", IF(B216="None",  IF(B215="None", (C213*D203+D253)/(C209), ((HLOOKUP(B215,'Summary Table'!$C$139:$AJ$144,6,FALSE))*C215+C213*D203+D253)/(C209)), ((HLOOKUP(B215,'Summary Table'!$C$139:$AJ$144,6,FALSE))*C215+(HLOOKUP(B216,'Summary Table'!$C$139:$AJ$144,6,FALSE))*C216+C213*D203+D253)/(C209)),((HLOOKUP(B215,'Summary Table'!$C$139:$AJ$144,6,FALSE))*C215+(HLOOKUP(B216,'Summary Table'!$C$139:$AJ$144,6,FALSE))*C216+HLOOKUP(B217,'Summary Table'!$C$139:$AJ$144,6,FALSE)*C217+C213*D203+D253)/(C209))</f>
        <v>#DIV/0!</v>
      </c>
    </row>
    <row r="264" spans="2:8" ht="18" customHeight="1" thickTop="1"/>
    <row r="265" spans="2:8" ht="23" thickBot="1">
      <c r="B265" s="33"/>
      <c r="C265" s="34"/>
      <c r="D265" s="35"/>
    </row>
    <row r="266" spans="2:8" ht="25" thickTop="1">
      <c r="B266" s="146" t="s">
        <v>87</v>
      </c>
      <c r="C266" s="147">
        <v>1</v>
      </c>
      <c r="D266" s="148" t="str">
        <f>"/"&amp;B273&amp;""</f>
        <v>/</v>
      </c>
      <c r="E266" s="3"/>
      <c r="G266" s="1"/>
    </row>
    <row r="267" spans="2:8">
      <c r="B267" s="65"/>
      <c r="C267" s="5" t="s">
        <v>8</v>
      </c>
      <c r="D267" s="19" t="s">
        <v>9</v>
      </c>
      <c r="E267" s="2"/>
    </row>
    <row r="268" spans="2:8">
      <c r="B268" s="21" t="s">
        <v>4</v>
      </c>
      <c r="C268" s="66"/>
      <c r="D268" s="67" t="s">
        <v>15</v>
      </c>
      <c r="E268" s="4"/>
      <c r="F268" s="4"/>
      <c r="G268" s="56"/>
      <c r="H268" s="57"/>
    </row>
    <row r="269" spans="2:8" ht="23" thickBot="1">
      <c r="B269" s="21" t="s">
        <v>27</v>
      </c>
      <c r="C269" s="66"/>
      <c r="D269" s="67" t="s">
        <v>15</v>
      </c>
      <c r="E269" s="3"/>
      <c r="F269" s="4"/>
      <c r="G269" s="55"/>
      <c r="H269" s="57"/>
    </row>
    <row r="270" spans="2:8" ht="23" thickBot="1">
      <c r="B270" s="68"/>
      <c r="C270" s="20"/>
      <c r="D270" s="69"/>
    </row>
    <row r="271" spans="2:8" ht="26.25" customHeight="1" thickBot="1">
      <c r="B271" s="70" t="s">
        <v>7</v>
      </c>
      <c r="C271" s="71" t="s">
        <v>10</v>
      </c>
      <c r="D271" s="72" t="s">
        <v>9</v>
      </c>
    </row>
    <row r="272" spans="2:8">
      <c r="B272" s="73" t="s">
        <v>29</v>
      </c>
      <c r="C272" s="74"/>
      <c r="D272" s="75"/>
    </row>
    <row r="273" spans="2:4" ht="23" thickBot="1">
      <c r="B273" s="76"/>
      <c r="C273" s="77">
        <f>C268</f>
        <v>0</v>
      </c>
      <c r="D273" s="78" t="s">
        <v>15</v>
      </c>
    </row>
    <row r="274" spans="2:4">
      <c r="B274" s="73" t="s">
        <v>30</v>
      </c>
      <c r="C274" s="79"/>
      <c r="D274" s="75"/>
    </row>
    <row r="275" spans="2:4">
      <c r="B275" s="80" t="s">
        <v>36</v>
      </c>
      <c r="C275" s="81"/>
      <c r="D275" s="78" t="s">
        <v>15</v>
      </c>
    </row>
    <row r="276" spans="2:4">
      <c r="B276" s="80" t="s">
        <v>36</v>
      </c>
      <c r="C276" s="81"/>
      <c r="D276" s="78" t="s">
        <v>15</v>
      </c>
    </row>
    <row r="277" spans="2:4">
      <c r="B277" s="80" t="s">
        <v>36</v>
      </c>
      <c r="C277" s="81"/>
      <c r="D277" s="78" t="s">
        <v>15</v>
      </c>
    </row>
    <row r="278" spans="2:4">
      <c r="B278" s="82" t="s">
        <v>12</v>
      </c>
      <c r="C278" s="83"/>
      <c r="D278" s="84"/>
    </row>
    <row r="279" spans="2:4">
      <c r="B279" s="76"/>
      <c r="C279" s="81"/>
      <c r="D279" s="78" t="s">
        <v>15</v>
      </c>
    </row>
    <row r="280" spans="2:4">
      <c r="B280" s="76"/>
      <c r="C280" s="81"/>
      <c r="D280" s="78" t="s">
        <v>15</v>
      </c>
    </row>
    <row r="281" spans="2:4">
      <c r="B281" s="76"/>
      <c r="C281" s="81"/>
      <c r="D281" s="78" t="s">
        <v>15</v>
      </c>
    </row>
    <row r="282" spans="2:4">
      <c r="B282" s="76"/>
      <c r="C282" s="81"/>
      <c r="D282" s="78" t="s">
        <v>15</v>
      </c>
    </row>
    <row r="283" spans="2:4">
      <c r="B283" s="76"/>
      <c r="C283" s="81"/>
      <c r="D283" s="78" t="s">
        <v>15</v>
      </c>
    </row>
    <row r="284" spans="2:4">
      <c r="B284" s="76"/>
      <c r="C284" s="81"/>
      <c r="D284" s="78" t="s">
        <v>15</v>
      </c>
    </row>
    <row r="285" spans="2:4">
      <c r="B285" s="76"/>
      <c r="C285" s="81"/>
      <c r="D285" s="78" t="s">
        <v>15</v>
      </c>
    </row>
    <row r="286" spans="2:4">
      <c r="B286" s="76"/>
      <c r="C286" s="81"/>
      <c r="D286" s="78" t="s">
        <v>15</v>
      </c>
    </row>
    <row r="287" spans="2:4">
      <c r="B287" s="76"/>
      <c r="C287" s="81"/>
      <c r="D287" s="78" t="s">
        <v>15</v>
      </c>
    </row>
    <row r="288" spans="2:4">
      <c r="B288" s="82" t="s">
        <v>11</v>
      </c>
      <c r="C288" s="83"/>
      <c r="D288" s="84"/>
    </row>
    <row r="289" spans="2:4">
      <c r="B289" s="76"/>
      <c r="C289" s="85"/>
      <c r="D289" s="78" t="s">
        <v>15</v>
      </c>
    </row>
    <row r="290" spans="2:4">
      <c r="B290" s="76"/>
      <c r="C290" s="85"/>
      <c r="D290" s="78" t="s">
        <v>15</v>
      </c>
    </row>
    <row r="291" spans="2:4">
      <c r="B291" s="76"/>
      <c r="C291" s="85"/>
      <c r="D291" s="78" t="s">
        <v>15</v>
      </c>
    </row>
    <row r="292" spans="2:4">
      <c r="B292" s="76"/>
      <c r="C292" s="85"/>
      <c r="D292" s="78" t="s">
        <v>15</v>
      </c>
    </row>
    <row r="293" spans="2:4">
      <c r="B293" s="76"/>
      <c r="C293" s="85"/>
      <c r="D293" s="78" t="s">
        <v>15</v>
      </c>
    </row>
    <row r="294" spans="2:4">
      <c r="B294" s="76"/>
      <c r="C294" s="85"/>
      <c r="D294" s="78" t="s">
        <v>15</v>
      </c>
    </row>
    <row r="295" spans="2:4">
      <c r="B295" s="76"/>
      <c r="C295" s="85"/>
      <c r="D295" s="78" t="s">
        <v>15</v>
      </c>
    </row>
    <row r="296" spans="2:4">
      <c r="B296" s="76"/>
      <c r="C296" s="85"/>
      <c r="D296" s="78" t="s">
        <v>15</v>
      </c>
    </row>
    <row r="297" spans="2:4">
      <c r="B297" s="76"/>
      <c r="C297" s="85"/>
      <c r="D297" s="78" t="s">
        <v>15</v>
      </c>
    </row>
    <row r="298" spans="2:4">
      <c r="B298" s="82" t="s">
        <v>13</v>
      </c>
      <c r="C298" s="83"/>
      <c r="D298" s="84"/>
    </row>
    <row r="299" spans="2:4">
      <c r="B299" s="86"/>
      <c r="C299" s="85"/>
      <c r="D299" s="78" t="s">
        <v>15</v>
      </c>
    </row>
    <row r="300" spans="2:4">
      <c r="B300" s="86"/>
      <c r="C300" s="85"/>
      <c r="D300" s="78" t="s">
        <v>15</v>
      </c>
    </row>
    <row r="301" spans="2:4">
      <c r="B301" s="86"/>
      <c r="C301" s="85"/>
      <c r="D301" s="78" t="s">
        <v>15</v>
      </c>
    </row>
    <row r="302" spans="2:4">
      <c r="B302" s="86"/>
      <c r="C302" s="85"/>
      <c r="D302" s="78" t="s">
        <v>15</v>
      </c>
    </row>
    <row r="303" spans="2:4">
      <c r="B303" s="86"/>
      <c r="C303" s="85"/>
      <c r="D303" s="78" t="s">
        <v>15</v>
      </c>
    </row>
    <row r="304" spans="2:4">
      <c r="B304" s="86"/>
      <c r="C304" s="85"/>
      <c r="D304" s="78" t="s">
        <v>15</v>
      </c>
    </row>
    <row r="305" spans="2:4">
      <c r="B305" s="86"/>
      <c r="C305" s="85"/>
      <c r="D305" s="78" t="s">
        <v>15</v>
      </c>
    </row>
    <row r="306" spans="2:4">
      <c r="B306" s="86"/>
      <c r="C306" s="85"/>
      <c r="D306" s="78" t="s">
        <v>15</v>
      </c>
    </row>
    <row r="307" spans="2:4" ht="14.25" customHeight="1" thickBot="1">
      <c r="B307" s="87"/>
      <c r="C307" s="88"/>
      <c r="D307" s="89" t="s">
        <v>15</v>
      </c>
    </row>
    <row r="308" spans="2:4" ht="23" thickBot="1">
      <c r="B308" s="9"/>
      <c r="C308" s="10"/>
      <c r="D308" s="11"/>
    </row>
    <row r="309" spans="2:4" ht="25" thickBot="1">
      <c r="B309" s="149" t="s">
        <v>88</v>
      </c>
      <c r="C309" s="150"/>
      <c r="D309" s="151"/>
    </row>
    <row r="310" spans="2:4">
      <c r="B310" s="15" t="s">
        <v>0</v>
      </c>
      <c r="C310" s="16"/>
      <c r="D310" s="90">
        <f>SUM(C273:C277)</f>
        <v>0</v>
      </c>
    </row>
    <row r="311" spans="2:4">
      <c r="B311" s="17" t="s">
        <v>1</v>
      </c>
      <c r="C311" s="18"/>
      <c r="D311" s="91">
        <f>SUM(C279:C287)</f>
        <v>0</v>
      </c>
    </row>
    <row r="312" spans="2:4">
      <c r="B312" s="17" t="s">
        <v>2</v>
      </c>
      <c r="C312" s="18"/>
      <c r="D312" s="91">
        <f>SUM(C289:C297)</f>
        <v>0</v>
      </c>
    </row>
    <row r="313" spans="2:4" ht="23" thickBot="1">
      <c r="B313" s="22" t="s">
        <v>3</v>
      </c>
      <c r="C313" s="23"/>
      <c r="D313" s="92">
        <f>SUM(C299:C307)</f>
        <v>0</v>
      </c>
    </row>
    <row r="314" spans="2:4" ht="23" thickTop="1">
      <c r="B314" s="36" t="s">
        <v>6</v>
      </c>
      <c r="C314" s="37"/>
      <c r="D314" s="24" t="e">
        <f>(D310+D311+D312+D313)/C269</f>
        <v>#DIV/0!</v>
      </c>
    </row>
    <row r="315" spans="2:4">
      <c r="B315" s="13" t="s">
        <v>19</v>
      </c>
      <c r="C315" s="14"/>
      <c r="D315" s="12" t="e">
        <f>(D310+D311+D312)/C269</f>
        <v>#DIV/0!</v>
      </c>
    </row>
    <row r="316" spans="2:4">
      <c r="B316" s="13" t="s">
        <v>20</v>
      </c>
      <c r="C316" s="14"/>
      <c r="D316" s="12" t="e">
        <f>(D310+D311)/C269</f>
        <v>#DIV/0!</v>
      </c>
    </row>
    <row r="317" spans="2:4">
      <c r="B317" s="13" t="s">
        <v>21</v>
      </c>
      <c r="C317" s="14"/>
      <c r="D317" s="12" t="e">
        <f>D312/C269</f>
        <v>#DIV/0!</v>
      </c>
    </row>
    <row r="318" spans="2:4" ht="23" thickBot="1">
      <c r="B318" s="38" t="s">
        <v>22</v>
      </c>
      <c r="C318" s="39"/>
      <c r="D318" s="8" t="e">
        <f>D313/C269</f>
        <v>#DIV/0!</v>
      </c>
    </row>
    <row r="319" spans="2:4" ht="23" thickTop="1">
      <c r="B319" s="93" t="s">
        <v>14</v>
      </c>
      <c r="C319" s="94"/>
      <c r="D319" s="95" t="e">
        <f>IF(B277="None", IF(B276="None",  IF(B275="None", (C273*D259+D311+D312+D313)/(C269), ((HLOOKUP(B275,'Summary Table'!$C$139:$AJ$144,2,FALSE))*C275+C273*D259+D311+D312+D313)/(C269)), ((HLOOKUP(B275,'Summary Table'!$C$139:$AJ$144,2,FALSE))*C275+(HLOOKUP(B276,'Summary Table'!$C$139:$AJ$144,2,FALSE))*C276+C273*D259+D311+D312+D313)/(C269)),((HLOOKUP(B275,'Summary Table'!$C$139:$AJ$144,2,FALSE))*C275+(HLOOKUP(B276,'Summary Table'!$C$139:$AJ$144,2,FALSE))*C276+HLOOKUP(B277,'Summary Table'!$C$139:$AJ$144,2,FALSE)*C277+C273*D259+D311+D312+D313)/(C269))</f>
        <v>#DIV/0!</v>
      </c>
    </row>
    <row r="320" spans="2:4">
      <c r="B320" s="96" t="s">
        <v>23</v>
      </c>
      <c r="C320" s="97"/>
      <c r="D320" s="98" t="e">
        <f>IF(B277="None", IF(B276="None",  IF(B275="None", (D310*D260+D311+D312)/C269, ((HLOOKUP(B275,'Summary Table'!$C$139:$AJ$144,3,FALSE))*C275+C273*D260+D311+D312)/(C269)), ((HLOOKUP(B275,'Summary Table'!$C$139:$AJ$144,3,FALSE))*C275+(HLOOKUP(B276,'Summary Table'!$C$139:$AJ$144,3,FALSE))*C276+C273*D260+D311+D312)/(C269)),((HLOOKUP(B275,'Summary Table'!$C$139:$AJ$144,3,FALSE))*C275+(HLOOKUP(B276,'Summary Table'!$C$139:$AJ$144,3,FALSE))*C276+HLOOKUP(B277,'Summary Table'!$C$139:$AJ$144,3,FALSE)*C277+C273*D260+D311+D312)/(C269))</f>
        <v>#DIV/0!</v>
      </c>
    </row>
    <row r="321" spans="2:8">
      <c r="B321" s="96" t="s">
        <v>24</v>
      </c>
      <c r="C321" s="97"/>
      <c r="D321" s="98" t="e">
        <f>IF(B277="None", IF(B276="None",  IF(B275="None", (C273*D261+D311)/(C269), ((HLOOKUP(B275,'Summary Table'!$C$139:$AJ$144,4,FALSE))*C275+C273*D261+D311)/(C269)), ((HLOOKUP(B275,'Summary Table'!$C$139:$AJ$144,4,FALSE))*C275+(HLOOKUP(B276,'Summary Table'!$C$139:$AJ$144,4,FALSE))*C276+C273*D261+D311)/(C269)),((HLOOKUP(B275,'Summary Table'!$C$139:$AJ$144,4,FALSE))*C275+(HLOOKUP(B276,'Summary Table'!$C$139:$AJ$144,4,FALSE))*C276+HLOOKUP(B277,'Summary Table'!$C$139:$AJ$144,4,FALSE)*C277+C273*D261+D311)/(C269))</f>
        <v>#DIV/0!</v>
      </c>
    </row>
    <row r="322" spans="2:8">
      <c r="B322" s="96" t="s">
        <v>25</v>
      </c>
      <c r="C322" s="97"/>
      <c r="D322" s="98" t="e">
        <f>IF(B277="None", IF(B276="None",  IF(B275="None", (C273*D262+D312)/(C269), ((HLOOKUP(B275,'Summary Table'!$C$139:$AJ$144,5,FALSE))*C275+C273*D262+D312)/(C269)), ((HLOOKUP(B275,'Summary Table'!$C$139:$AJ$144,5,FALSE))*C275+(HLOOKUP(B276,'Summary Table'!$C$139:$AJ$144,5,FALSE))*C276+C273*D262+D312)/(C269)),((HLOOKUP(B275,'Summary Table'!$C$139:$AJ$144,5,FALSE))*C275+(HLOOKUP(B276,'Summary Table'!$C$139:$AJ$144,5,FALSE))*C276+HLOOKUP(B277,'Summary Table'!$C$139:$AJ$144,5,FALSE)*C277+C273*D262+D312)/(C269))</f>
        <v>#DIV/0!</v>
      </c>
    </row>
    <row r="323" spans="2:8" ht="23" thickBot="1">
      <c r="B323" s="99" t="s">
        <v>26</v>
      </c>
      <c r="C323" s="100"/>
      <c r="D323" s="101" t="e">
        <f>IF(B277="None", IF(B276="None",  IF(B275="None", (C273*D263+D313)/(C269), ((HLOOKUP(B275,'Summary Table'!$C$139:$AJ$144,6,FALSE))*C275+C273*D263+D313)/(C269)), ((HLOOKUP(B275,'Summary Table'!$C$139:$AJ$144,6,FALSE))*C275+(HLOOKUP(B276,'Summary Table'!$C$139:$AJ$144,6,FALSE))*C276+C273*D263+D313)/(C269)),((HLOOKUP(B275,'Summary Table'!$C$139:$AJ$144,6,FALSE))*C275+(HLOOKUP(B276,'Summary Table'!$C$139:$AJ$144,6,FALSE))*C276+HLOOKUP(B277,'Summary Table'!$C$139:$AJ$144,6,FALSE)*C277+C273*D263+D313)/(C269))</f>
        <v>#DIV/0!</v>
      </c>
    </row>
    <row r="324" spans="2:8" ht="23" thickTop="1">
      <c r="C324" s="30"/>
      <c r="D324" s="26"/>
    </row>
    <row r="325" spans="2:8" ht="23" thickBot="1">
      <c r="C325" s="30"/>
      <c r="D325" s="26"/>
    </row>
    <row r="326" spans="2:8" ht="25" thickTop="1">
      <c r="B326" s="146" t="s">
        <v>89</v>
      </c>
      <c r="C326" s="147">
        <v>1</v>
      </c>
      <c r="D326" s="148" t="str">
        <f>"/"&amp;B333&amp;""</f>
        <v>/</v>
      </c>
      <c r="E326" s="3"/>
      <c r="G326" s="1"/>
    </row>
    <row r="327" spans="2:8">
      <c r="B327" s="65"/>
      <c r="C327" s="5" t="s">
        <v>8</v>
      </c>
      <c r="D327" s="19" t="s">
        <v>9</v>
      </c>
      <c r="E327" s="2"/>
    </row>
    <row r="328" spans="2:8">
      <c r="B328" s="21" t="s">
        <v>4</v>
      </c>
      <c r="C328" s="66"/>
      <c r="D328" s="67" t="s">
        <v>15</v>
      </c>
      <c r="E328" s="4"/>
      <c r="F328" s="4"/>
      <c r="G328" s="56"/>
      <c r="H328" s="57"/>
    </row>
    <row r="329" spans="2:8" ht="23" thickBot="1">
      <c r="B329" s="21" t="s">
        <v>27</v>
      </c>
      <c r="C329" s="66"/>
      <c r="D329" s="67" t="s">
        <v>15</v>
      </c>
      <c r="E329" s="3"/>
      <c r="F329" s="4"/>
      <c r="G329" s="55"/>
      <c r="H329" s="57"/>
    </row>
    <row r="330" spans="2:8" ht="23" thickBot="1">
      <c r="B330" s="68"/>
      <c r="C330" s="20"/>
      <c r="D330" s="69"/>
    </row>
    <row r="331" spans="2:8" ht="31" thickBot="1">
      <c r="B331" s="70" t="s">
        <v>7</v>
      </c>
      <c r="C331" s="71" t="s">
        <v>10</v>
      </c>
      <c r="D331" s="72" t="s">
        <v>9</v>
      </c>
    </row>
    <row r="332" spans="2:8">
      <c r="B332" s="73" t="s">
        <v>29</v>
      </c>
      <c r="C332" s="74"/>
      <c r="D332" s="75"/>
    </row>
    <row r="333" spans="2:8" ht="23" thickBot="1">
      <c r="B333" s="76"/>
      <c r="C333" s="77">
        <f>C328</f>
        <v>0</v>
      </c>
      <c r="D333" s="78" t="s">
        <v>15</v>
      </c>
    </row>
    <row r="334" spans="2:8">
      <c r="B334" s="73" t="s">
        <v>30</v>
      </c>
      <c r="C334" s="79"/>
      <c r="D334" s="75"/>
    </row>
    <row r="335" spans="2:8">
      <c r="B335" s="80" t="s">
        <v>36</v>
      </c>
      <c r="C335" s="81"/>
      <c r="D335" s="78" t="s">
        <v>15</v>
      </c>
    </row>
    <row r="336" spans="2:8">
      <c r="B336" s="80" t="s">
        <v>36</v>
      </c>
      <c r="C336" s="81"/>
      <c r="D336" s="78" t="s">
        <v>15</v>
      </c>
    </row>
    <row r="337" spans="2:4">
      <c r="B337" s="80" t="s">
        <v>36</v>
      </c>
      <c r="C337" s="81"/>
      <c r="D337" s="78" t="s">
        <v>15</v>
      </c>
    </row>
    <row r="338" spans="2:4">
      <c r="B338" s="82" t="s">
        <v>12</v>
      </c>
      <c r="C338" s="83"/>
      <c r="D338" s="84"/>
    </row>
    <row r="339" spans="2:4">
      <c r="B339" s="76"/>
      <c r="C339" s="81"/>
      <c r="D339" s="78" t="s">
        <v>15</v>
      </c>
    </row>
    <row r="340" spans="2:4">
      <c r="B340" s="76"/>
      <c r="C340" s="81"/>
      <c r="D340" s="78" t="s">
        <v>15</v>
      </c>
    </row>
    <row r="341" spans="2:4">
      <c r="B341" s="76"/>
      <c r="C341" s="81"/>
      <c r="D341" s="78" t="s">
        <v>15</v>
      </c>
    </row>
    <row r="342" spans="2:4">
      <c r="B342" s="76"/>
      <c r="C342" s="81"/>
      <c r="D342" s="78" t="s">
        <v>15</v>
      </c>
    </row>
    <row r="343" spans="2:4">
      <c r="B343" s="76"/>
      <c r="C343" s="81"/>
      <c r="D343" s="78" t="s">
        <v>15</v>
      </c>
    </row>
    <row r="344" spans="2:4">
      <c r="B344" s="76"/>
      <c r="C344" s="81"/>
      <c r="D344" s="78" t="s">
        <v>15</v>
      </c>
    </row>
    <row r="345" spans="2:4">
      <c r="B345" s="76"/>
      <c r="C345" s="81"/>
      <c r="D345" s="78" t="s">
        <v>15</v>
      </c>
    </row>
    <row r="346" spans="2:4">
      <c r="B346" s="76"/>
      <c r="C346" s="81"/>
      <c r="D346" s="78" t="s">
        <v>15</v>
      </c>
    </row>
    <row r="347" spans="2:4">
      <c r="B347" s="76"/>
      <c r="C347" s="81"/>
      <c r="D347" s="78" t="s">
        <v>15</v>
      </c>
    </row>
    <row r="348" spans="2:4">
      <c r="B348" s="82" t="s">
        <v>11</v>
      </c>
      <c r="C348" s="83"/>
      <c r="D348" s="84"/>
    </row>
    <row r="349" spans="2:4">
      <c r="B349" s="76"/>
      <c r="C349" s="85"/>
      <c r="D349" s="78" t="s">
        <v>15</v>
      </c>
    </row>
    <row r="350" spans="2:4">
      <c r="B350" s="76"/>
      <c r="C350" s="85"/>
      <c r="D350" s="78" t="s">
        <v>15</v>
      </c>
    </row>
    <row r="351" spans="2:4">
      <c r="B351" s="76"/>
      <c r="C351" s="85"/>
      <c r="D351" s="78" t="s">
        <v>15</v>
      </c>
    </row>
    <row r="352" spans="2:4">
      <c r="B352" s="76"/>
      <c r="C352" s="85"/>
      <c r="D352" s="78" t="s">
        <v>15</v>
      </c>
    </row>
    <row r="353" spans="2:4">
      <c r="B353" s="76"/>
      <c r="C353" s="85"/>
      <c r="D353" s="78" t="s">
        <v>15</v>
      </c>
    </row>
    <row r="354" spans="2:4">
      <c r="B354" s="76"/>
      <c r="C354" s="85"/>
      <c r="D354" s="78" t="s">
        <v>15</v>
      </c>
    </row>
    <row r="355" spans="2:4">
      <c r="B355" s="76"/>
      <c r="C355" s="85"/>
      <c r="D355" s="78" t="s">
        <v>15</v>
      </c>
    </row>
    <row r="356" spans="2:4">
      <c r="B356" s="76"/>
      <c r="C356" s="85"/>
      <c r="D356" s="78" t="s">
        <v>15</v>
      </c>
    </row>
    <row r="357" spans="2:4">
      <c r="B357" s="76"/>
      <c r="C357" s="85"/>
      <c r="D357" s="78" t="s">
        <v>15</v>
      </c>
    </row>
    <row r="358" spans="2:4">
      <c r="B358" s="82" t="s">
        <v>13</v>
      </c>
      <c r="C358" s="83"/>
      <c r="D358" s="84"/>
    </row>
    <row r="359" spans="2:4">
      <c r="B359" s="86"/>
      <c r="C359" s="85"/>
      <c r="D359" s="78" t="s">
        <v>15</v>
      </c>
    </row>
    <row r="360" spans="2:4">
      <c r="B360" s="86"/>
      <c r="C360" s="85"/>
      <c r="D360" s="78" t="s">
        <v>15</v>
      </c>
    </row>
    <row r="361" spans="2:4">
      <c r="B361" s="86"/>
      <c r="C361" s="85"/>
      <c r="D361" s="78" t="s">
        <v>15</v>
      </c>
    </row>
    <row r="362" spans="2:4">
      <c r="B362" s="86"/>
      <c r="C362" s="85"/>
      <c r="D362" s="78" t="s">
        <v>15</v>
      </c>
    </row>
    <row r="363" spans="2:4">
      <c r="B363" s="86"/>
      <c r="C363" s="85"/>
      <c r="D363" s="78" t="s">
        <v>15</v>
      </c>
    </row>
    <row r="364" spans="2:4">
      <c r="B364" s="86"/>
      <c r="C364" s="85"/>
      <c r="D364" s="78" t="s">
        <v>15</v>
      </c>
    </row>
    <row r="365" spans="2:4">
      <c r="B365" s="86"/>
      <c r="C365" s="85"/>
      <c r="D365" s="78" t="s">
        <v>15</v>
      </c>
    </row>
    <row r="366" spans="2:4">
      <c r="B366" s="86"/>
      <c r="C366" s="85"/>
      <c r="D366" s="78" t="s">
        <v>15</v>
      </c>
    </row>
    <row r="367" spans="2:4" ht="23" thickBot="1">
      <c r="B367" s="87"/>
      <c r="C367" s="88"/>
      <c r="D367" s="89" t="s">
        <v>15</v>
      </c>
    </row>
    <row r="368" spans="2:4" ht="23" thickBot="1">
      <c r="B368" s="9"/>
      <c r="C368" s="10"/>
      <c r="D368" s="11"/>
    </row>
    <row r="369" spans="2:4" ht="25" thickBot="1">
      <c r="B369" s="149" t="s">
        <v>90</v>
      </c>
      <c r="C369" s="150"/>
      <c r="D369" s="151"/>
    </row>
    <row r="370" spans="2:4">
      <c r="B370" s="15" t="s">
        <v>0</v>
      </c>
      <c r="C370" s="16"/>
      <c r="D370" s="90">
        <f>SUM(C333:C337)</f>
        <v>0</v>
      </c>
    </row>
    <row r="371" spans="2:4">
      <c r="B371" s="17" t="s">
        <v>1</v>
      </c>
      <c r="C371" s="18"/>
      <c r="D371" s="91">
        <f>SUM(C339:C347)</f>
        <v>0</v>
      </c>
    </row>
    <row r="372" spans="2:4">
      <c r="B372" s="17" t="s">
        <v>2</v>
      </c>
      <c r="C372" s="18"/>
      <c r="D372" s="91">
        <f>SUM(C349:C357)</f>
        <v>0</v>
      </c>
    </row>
    <row r="373" spans="2:4" ht="23" thickBot="1">
      <c r="B373" s="22" t="s">
        <v>3</v>
      </c>
      <c r="C373" s="23"/>
      <c r="D373" s="92">
        <f>SUM(C359:C367)</f>
        <v>0</v>
      </c>
    </row>
    <row r="374" spans="2:4" ht="23" thickTop="1">
      <c r="B374" s="36" t="s">
        <v>6</v>
      </c>
      <c r="C374" s="37"/>
      <c r="D374" s="24" t="e">
        <f>(D370+D371+D372+D373)/C329</f>
        <v>#DIV/0!</v>
      </c>
    </row>
    <row r="375" spans="2:4" ht="14.25" customHeight="1">
      <c r="B375" s="13" t="s">
        <v>19</v>
      </c>
      <c r="C375" s="14"/>
      <c r="D375" s="12" t="e">
        <f>(D370+D371+D372)/C329</f>
        <v>#DIV/0!</v>
      </c>
    </row>
    <row r="376" spans="2:4">
      <c r="B376" s="13" t="s">
        <v>20</v>
      </c>
      <c r="C376" s="14"/>
      <c r="D376" s="12" t="e">
        <f>(D370+D371)/C329</f>
        <v>#DIV/0!</v>
      </c>
    </row>
    <row r="377" spans="2:4">
      <c r="B377" s="13" t="s">
        <v>21</v>
      </c>
      <c r="C377" s="14"/>
      <c r="D377" s="12" t="e">
        <f>D372/C329</f>
        <v>#DIV/0!</v>
      </c>
    </row>
    <row r="378" spans="2:4" ht="23" thickBot="1">
      <c r="B378" s="38" t="s">
        <v>22</v>
      </c>
      <c r="C378" s="39"/>
      <c r="D378" s="8" t="e">
        <f>D373/C329</f>
        <v>#DIV/0!</v>
      </c>
    </row>
    <row r="379" spans="2:4" ht="15" customHeight="1" thickTop="1">
      <c r="B379" s="93" t="s">
        <v>14</v>
      </c>
      <c r="C379" s="94"/>
      <c r="D379" s="95" t="e">
        <f>IF(B337="None", IF(B336="None",  IF(B335="None", (C333*D319+D371+D372+D373)/(C329), ((HLOOKUP(B335,'Summary Table'!$C$139:$AJ$144,2,FALSE))*C335+C333*D319+D371+D372+D373)/(C329)), ((HLOOKUP(B335,'Summary Table'!$C$139:$AJ$144,2,FALSE))*C335+(HLOOKUP(B336,'Summary Table'!$C$139:$AJ$144,2,FALSE))*C336+C333*D319+D371+D372+D373)/(C329)),((HLOOKUP(B335,'Summary Table'!$C$139:$AJ$144,2,FALSE))*C335+(HLOOKUP(B336,'Summary Table'!$C$139:$AJ$144,2,FALSE))*C336+HLOOKUP(B337,'Summary Table'!$C$139:$AJ$144,2,FALSE)*C337+C333*D319+D371+D372+D373)/(C329))</f>
        <v>#DIV/0!</v>
      </c>
    </row>
    <row r="380" spans="2:4">
      <c r="B380" s="96" t="s">
        <v>23</v>
      </c>
      <c r="C380" s="97"/>
      <c r="D380" s="98" t="e">
        <f>IF(B337="None", IF(B336="None",  IF(B335="None", (D370*D320+D371+D372)/C329, ((HLOOKUP(B335,'Summary Table'!$C$139:$AJ$144,3,FALSE))*C335+C333*D320+D371+D372)/(C329)), ((HLOOKUP(B335,'Summary Table'!$C$139:$AJ$144,3,FALSE))*C335+(HLOOKUP(B336,'Summary Table'!$C$139:$AJ$144,3,FALSE))*C336+C333*D320+D371+D372)/(C329)),((HLOOKUP(B335,'Summary Table'!$C$139:$AJ$144,3,FALSE))*C335+(HLOOKUP(B336,'Summary Table'!$C$139:$AJ$144,3,FALSE))*C336+HLOOKUP(B337,'Summary Table'!$C$139:$AJ$144,3,FALSE)*C337+C333*D320+D371+D372)/(C329))</f>
        <v>#DIV/0!</v>
      </c>
    </row>
    <row r="381" spans="2:4">
      <c r="B381" s="96" t="s">
        <v>24</v>
      </c>
      <c r="C381" s="97"/>
      <c r="D381" s="98" t="e">
        <f>IF(B337="None", IF(B336="None",  IF(B335="None", (C333*D321+D371)/(C329), ((HLOOKUP(B335,'Summary Table'!$C$139:$AJ$144,4,FALSE))*C335+C333*D321+D371)/(C329)), ((HLOOKUP(B335,'Summary Table'!$C$139:$AJ$144,4,FALSE))*C335+(HLOOKUP(B336,'Summary Table'!$C$139:$AJ$144,4,FALSE))*C336+C333*D321+D371)/(C329)),((HLOOKUP(B335,'Summary Table'!$C$139:$AJ$144,4,FALSE))*C335+(HLOOKUP(B336,'Summary Table'!$C$139:$AJ$144,4,FALSE))*C336+HLOOKUP(B337,'Summary Table'!$C$139:$AJ$144,4,FALSE)*C337+C333*D321+D371)/(C329))</f>
        <v>#DIV/0!</v>
      </c>
    </row>
    <row r="382" spans="2:4">
      <c r="B382" s="96" t="s">
        <v>25</v>
      </c>
      <c r="C382" s="97"/>
      <c r="D382" s="98" t="e">
        <f>IF(B337="None", IF(B336="None",  IF(B335="None", (C333*D322+D372)/(C329), ((HLOOKUP(B335,'Summary Table'!$C$139:$AJ$144,5,FALSE))*C335+C333*D322+D372)/(C329)), ((HLOOKUP(B335,'Summary Table'!$C$139:$AJ$144,5,FALSE))*C335+(HLOOKUP(B336,'Summary Table'!$C$139:$AJ$144,5,FALSE))*C336+C333*D322+D372)/(C329)),((HLOOKUP(B335,'Summary Table'!$C$139:$AJ$144,5,FALSE))*C335+(HLOOKUP(B336,'Summary Table'!$C$139:$AJ$144,5,FALSE))*C336+HLOOKUP(B337,'Summary Table'!$C$139:$AJ$144,5,FALSE)*C337+C333*D322+D372)/(C329))</f>
        <v>#DIV/0!</v>
      </c>
    </row>
    <row r="383" spans="2:4" ht="23" thickBot="1">
      <c r="B383" s="99" t="s">
        <v>26</v>
      </c>
      <c r="C383" s="100"/>
      <c r="D383" s="101" t="e">
        <f>IF(B337="None", IF(B336="None",  IF(B335="None", (C333*D323+D373)/(C329), ((HLOOKUP(B335,'Summary Table'!$C$139:$AJ$144,6,FALSE))*C335+C333*D323+D373)/(C329)), ((HLOOKUP(B335,'Summary Table'!$C$139:$AJ$144,6,FALSE))*C335+(HLOOKUP(B336,'Summary Table'!$C$139:$AJ$144,6,FALSE))*C336+C333*D323+D373)/(C329)),((HLOOKUP(B335,'Summary Table'!$C$139:$AJ$144,6,FALSE))*C335+(HLOOKUP(B336,'Summary Table'!$C$139:$AJ$144,6,FALSE))*C336+HLOOKUP(B337,'Summary Table'!$C$139:$AJ$144,6,FALSE)*C337+C333*D323+D373)/(C329))</f>
        <v>#DIV/0!</v>
      </c>
    </row>
    <row r="384" spans="2:4" ht="23" thickTop="1">
      <c r="C384" s="31"/>
      <c r="D384" s="26"/>
    </row>
    <row r="385" spans="2:8" ht="23" thickBot="1">
      <c r="C385" s="31"/>
      <c r="D385" s="26"/>
    </row>
    <row r="386" spans="2:8" ht="25" thickTop="1">
      <c r="B386" s="146" t="s">
        <v>91</v>
      </c>
      <c r="C386" s="147">
        <v>1</v>
      </c>
      <c r="D386" s="148" t="str">
        <f>"/"&amp;B393&amp;""</f>
        <v>/</v>
      </c>
      <c r="E386" s="3"/>
      <c r="G386" s="1"/>
    </row>
    <row r="387" spans="2:8">
      <c r="B387" s="65"/>
      <c r="C387" s="5" t="s">
        <v>8</v>
      </c>
      <c r="D387" s="19" t="s">
        <v>9</v>
      </c>
      <c r="E387" s="2"/>
    </row>
    <row r="388" spans="2:8">
      <c r="B388" s="21" t="s">
        <v>4</v>
      </c>
      <c r="C388" s="66"/>
      <c r="D388" s="67" t="s">
        <v>15</v>
      </c>
      <c r="E388" s="4"/>
      <c r="F388" s="4"/>
      <c r="G388" s="56"/>
      <c r="H388" s="57"/>
    </row>
    <row r="389" spans="2:8" ht="23" thickBot="1">
      <c r="B389" s="21" t="s">
        <v>27</v>
      </c>
      <c r="C389" s="66"/>
      <c r="D389" s="67" t="s">
        <v>15</v>
      </c>
      <c r="E389" s="3"/>
      <c r="F389" s="4"/>
      <c r="G389" s="55"/>
      <c r="H389" s="57"/>
    </row>
    <row r="390" spans="2:8" ht="23" thickBot="1">
      <c r="B390" s="68"/>
      <c r="C390" s="20"/>
      <c r="D390" s="69"/>
    </row>
    <row r="391" spans="2:8" ht="31" thickBot="1">
      <c r="B391" s="70" t="s">
        <v>7</v>
      </c>
      <c r="C391" s="71" t="s">
        <v>10</v>
      </c>
      <c r="D391" s="72" t="s">
        <v>9</v>
      </c>
    </row>
    <row r="392" spans="2:8">
      <c r="B392" s="73" t="s">
        <v>29</v>
      </c>
      <c r="C392" s="74"/>
      <c r="D392" s="75"/>
    </row>
    <row r="393" spans="2:8" ht="23" thickBot="1">
      <c r="B393" s="76"/>
      <c r="C393" s="77">
        <f>C388</f>
        <v>0</v>
      </c>
      <c r="D393" s="78" t="s">
        <v>15</v>
      </c>
    </row>
    <row r="394" spans="2:8">
      <c r="B394" s="73" t="s">
        <v>30</v>
      </c>
      <c r="C394" s="79"/>
      <c r="D394" s="75"/>
    </row>
    <row r="395" spans="2:8">
      <c r="B395" s="80" t="s">
        <v>36</v>
      </c>
      <c r="C395" s="81"/>
      <c r="D395" s="78" t="s">
        <v>15</v>
      </c>
    </row>
    <row r="396" spans="2:8">
      <c r="B396" s="80" t="s">
        <v>36</v>
      </c>
      <c r="C396" s="81"/>
      <c r="D396" s="78" t="s">
        <v>15</v>
      </c>
    </row>
    <row r="397" spans="2:8">
      <c r="B397" s="80" t="s">
        <v>36</v>
      </c>
      <c r="C397" s="81"/>
      <c r="D397" s="78" t="s">
        <v>15</v>
      </c>
    </row>
    <row r="398" spans="2:8">
      <c r="B398" s="82" t="s">
        <v>12</v>
      </c>
      <c r="C398" s="83"/>
      <c r="D398" s="84"/>
    </row>
    <row r="399" spans="2:8">
      <c r="B399" s="76"/>
      <c r="C399" s="81"/>
      <c r="D399" s="78" t="s">
        <v>15</v>
      </c>
    </row>
    <row r="400" spans="2:8">
      <c r="B400" s="76"/>
      <c r="C400" s="81"/>
      <c r="D400" s="78" t="s">
        <v>15</v>
      </c>
    </row>
    <row r="401" spans="2:4">
      <c r="B401" s="76"/>
      <c r="C401" s="81"/>
      <c r="D401" s="78" t="s">
        <v>15</v>
      </c>
    </row>
    <row r="402" spans="2:4">
      <c r="B402" s="76"/>
      <c r="C402" s="81"/>
      <c r="D402" s="78" t="s">
        <v>15</v>
      </c>
    </row>
    <row r="403" spans="2:4">
      <c r="B403" s="76"/>
      <c r="C403" s="81"/>
      <c r="D403" s="78" t="s">
        <v>15</v>
      </c>
    </row>
    <row r="404" spans="2:4">
      <c r="B404" s="76"/>
      <c r="C404" s="81"/>
      <c r="D404" s="78" t="s">
        <v>15</v>
      </c>
    </row>
    <row r="405" spans="2:4">
      <c r="B405" s="76"/>
      <c r="C405" s="81"/>
      <c r="D405" s="78" t="s">
        <v>15</v>
      </c>
    </row>
    <row r="406" spans="2:4">
      <c r="B406" s="76"/>
      <c r="C406" s="81"/>
      <c r="D406" s="78" t="s">
        <v>15</v>
      </c>
    </row>
    <row r="407" spans="2:4">
      <c r="B407" s="76"/>
      <c r="C407" s="81"/>
      <c r="D407" s="78" t="s">
        <v>15</v>
      </c>
    </row>
    <row r="408" spans="2:4">
      <c r="B408" s="82" t="s">
        <v>11</v>
      </c>
      <c r="C408" s="83"/>
      <c r="D408" s="84"/>
    </row>
    <row r="409" spans="2:4">
      <c r="B409" s="76"/>
      <c r="C409" s="85"/>
      <c r="D409" s="78" t="s">
        <v>15</v>
      </c>
    </row>
    <row r="410" spans="2:4">
      <c r="B410" s="76"/>
      <c r="C410" s="85"/>
      <c r="D410" s="78" t="s">
        <v>15</v>
      </c>
    </row>
    <row r="411" spans="2:4">
      <c r="B411" s="76"/>
      <c r="C411" s="85"/>
      <c r="D411" s="78" t="s">
        <v>15</v>
      </c>
    </row>
    <row r="412" spans="2:4">
      <c r="B412" s="76"/>
      <c r="C412" s="85"/>
      <c r="D412" s="78" t="s">
        <v>15</v>
      </c>
    </row>
    <row r="413" spans="2:4">
      <c r="B413" s="76"/>
      <c r="C413" s="85"/>
      <c r="D413" s="78" t="s">
        <v>15</v>
      </c>
    </row>
    <row r="414" spans="2:4">
      <c r="B414" s="76"/>
      <c r="C414" s="85"/>
      <c r="D414" s="78" t="s">
        <v>15</v>
      </c>
    </row>
    <row r="415" spans="2:4">
      <c r="B415" s="76"/>
      <c r="C415" s="85"/>
      <c r="D415" s="78" t="s">
        <v>15</v>
      </c>
    </row>
    <row r="416" spans="2:4">
      <c r="B416" s="76"/>
      <c r="C416" s="85"/>
      <c r="D416" s="78" t="s">
        <v>15</v>
      </c>
    </row>
    <row r="417" spans="2:4">
      <c r="B417" s="76"/>
      <c r="C417" s="85"/>
      <c r="D417" s="78" t="s">
        <v>15</v>
      </c>
    </row>
    <row r="418" spans="2:4">
      <c r="B418" s="82" t="s">
        <v>13</v>
      </c>
      <c r="C418" s="83"/>
      <c r="D418" s="84"/>
    </row>
    <row r="419" spans="2:4">
      <c r="B419" s="86"/>
      <c r="C419" s="85"/>
      <c r="D419" s="78" t="s">
        <v>15</v>
      </c>
    </row>
    <row r="420" spans="2:4">
      <c r="B420" s="86"/>
      <c r="C420" s="85"/>
      <c r="D420" s="78" t="s">
        <v>15</v>
      </c>
    </row>
    <row r="421" spans="2:4">
      <c r="B421" s="86"/>
      <c r="C421" s="85"/>
      <c r="D421" s="78" t="s">
        <v>15</v>
      </c>
    </row>
    <row r="422" spans="2:4">
      <c r="B422" s="86"/>
      <c r="C422" s="85"/>
      <c r="D422" s="78" t="s">
        <v>15</v>
      </c>
    </row>
    <row r="423" spans="2:4">
      <c r="B423" s="86"/>
      <c r="C423" s="85"/>
      <c r="D423" s="78" t="s">
        <v>15</v>
      </c>
    </row>
    <row r="424" spans="2:4">
      <c r="B424" s="86"/>
      <c r="C424" s="85"/>
      <c r="D424" s="78" t="s">
        <v>15</v>
      </c>
    </row>
    <row r="425" spans="2:4">
      <c r="B425" s="86"/>
      <c r="C425" s="85"/>
      <c r="D425" s="78" t="s">
        <v>15</v>
      </c>
    </row>
    <row r="426" spans="2:4">
      <c r="B426" s="86"/>
      <c r="C426" s="85"/>
      <c r="D426" s="78" t="s">
        <v>15</v>
      </c>
    </row>
    <row r="427" spans="2:4" ht="23" thickBot="1">
      <c r="B427" s="87"/>
      <c r="C427" s="88"/>
      <c r="D427" s="89" t="s">
        <v>15</v>
      </c>
    </row>
    <row r="428" spans="2:4" ht="23" thickBot="1">
      <c r="B428" s="9"/>
      <c r="C428" s="10"/>
      <c r="D428" s="11"/>
    </row>
    <row r="429" spans="2:4" ht="25" thickBot="1">
      <c r="B429" s="149" t="s">
        <v>92</v>
      </c>
      <c r="C429" s="150"/>
      <c r="D429" s="151"/>
    </row>
    <row r="430" spans="2:4">
      <c r="B430" s="15" t="s">
        <v>0</v>
      </c>
      <c r="C430" s="16"/>
      <c r="D430" s="90">
        <f>SUM(C393:C397)</f>
        <v>0</v>
      </c>
    </row>
    <row r="431" spans="2:4">
      <c r="B431" s="17" t="s">
        <v>1</v>
      </c>
      <c r="C431" s="18"/>
      <c r="D431" s="91">
        <f>SUM(C399:C407)</f>
        <v>0</v>
      </c>
    </row>
    <row r="432" spans="2:4">
      <c r="B432" s="17" t="s">
        <v>2</v>
      </c>
      <c r="C432" s="18"/>
      <c r="D432" s="91">
        <f>SUM(C409:C417)</f>
        <v>0</v>
      </c>
    </row>
    <row r="433" spans="2:8" ht="23" thickBot="1">
      <c r="B433" s="22" t="s">
        <v>3</v>
      </c>
      <c r="C433" s="23"/>
      <c r="D433" s="92">
        <f>SUM(C419:C427)</f>
        <v>0</v>
      </c>
    </row>
    <row r="434" spans="2:8" ht="23" thickTop="1">
      <c r="B434" s="36" t="s">
        <v>6</v>
      </c>
      <c r="C434" s="37"/>
      <c r="D434" s="24" t="e">
        <f>(D430+D431+D432+D433)/C389</f>
        <v>#DIV/0!</v>
      </c>
    </row>
    <row r="435" spans="2:8">
      <c r="B435" s="13" t="s">
        <v>19</v>
      </c>
      <c r="C435" s="14"/>
      <c r="D435" s="12" t="e">
        <f>(D430+D431+D432)/C389</f>
        <v>#DIV/0!</v>
      </c>
    </row>
    <row r="436" spans="2:8">
      <c r="B436" s="13" t="s">
        <v>20</v>
      </c>
      <c r="C436" s="14"/>
      <c r="D436" s="12" t="e">
        <f>(D430+D431)/C389</f>
        <v>#DIV/0!</v>
      </c>
    </row>
    <row r="437" spans="2:8">
      <c r="B437" s="13" t="s">
        <v>21</v>
      </c>
      <c r="C437" s="14"/>
      <c r="D437" s="12" t="e">
        <f>D432/C389</f>
        <v>#DIV/0!</v>
      </c>
    </row>
    <row r="438" spans="2:8" ht="23" thickBot="1">
      <c r="B438" s="38" t="s">
        <v>22</v>
      </c>
      <c r="C438" s="39"/>
      <c r="D438" s="8" t="e">
        <f>D433/C389</f>
        <v>#DIV/0!</v>
      </c>
    </row>
    <row r="439" spans="2:8" ht="23" thickTop="1">
      <c r="B439" s="93" t="s">
        <v>14</v>
      </c>
      <c r="C439" s="94"/>
      <c r="D439" s="95" t="e">
        <f>IF(B397="None", IF(B396="None",  IF(B395="None", (C393*D379+D431+D432+D433)/(C389), ((HLOOKUP(B395,'Summary Table'!$C$139:$AJ$144,2,FALSE))*C395+C393*D379+D431+D432+D433)/(C389)), ((HLOOKUP(B395,'Summary Table'!$C$139:$AJ$144,2,FALSE))*C395+(HLOOKUP(B396,'Summary Table'!$C$139:$AJ$144,2,FALSE))*C396+C393*D379+D431+D432+D433)/(C389)),((HLOOKUP(B395,'Summary Table'!$C$139:$AJ$144,2,FALSE))*C395+(HLOOKUP(B396,'Summary Table'!$C$139:$AJ$144,2,FALSE))*C396+HLOOKUP(B397,'Summary Table'!$C$139:$AJ$144,2,FALSE)*C397+C393*D379+D431+D432+D433)/(C389))</f>
        <v>#DIV/0!</v>
      </c>
    </row>
    <row r="440" spans="2:8">
      <c r="B440" s="96" t="s">
        <v>23</v>
      </c>
      <c r="C440" s="97"/>
      <c r="D440" s="98" t="e">
        <f>IF(B397="None", IF(B396="None",  IF(B395="None", (D430*D380+D431+D432)/C389, ((HLOOKUP(B395,'Summary Table'!$C$139:$AJ$144,3,FALSE))*C395+C393*D380+D431+D432)/(C389)), ((HLOOKUP(B395,'Summary Table'!$C$139:$AJ$144,3,FALSE))*C395+(HLOOKUP(B396,'Summary Table'!$C$139:$AJ$144,3,FALSE))*C396+C393*D380+D431+D432)/(C389)),((HLOOKUP(B395,'Summary Table'!$C$139:$AJ$144,3,FALSE))*C395+(HLOOKUP(B396,'Summary Table'!$C$139:$AJ$144,3,FALSE))*C396+HLOOKUP(B397,'Summary Table'!$C$139:$AJ$144,3,FALSE)*C397+C393*D380+D431+D432)/(C389))</f>
        <v>#DIV/0!</v>
      </c>
    </row>
    <row r="441" spans="2:8">
      <c r="B441" s="96" t="s">
        <v>24</v>
      </c>
      <c r="C441" s="97"/>
      <c r="D441" s="98" t="e">
        <f>IF(B397="None", IF(B396="None",  IF(B395="None", (C393*D381+D431)/(C389), ((HLOOKUP(B395,'Summary Table'!$C$139:$AJ$144,4,FALSE))*C395+C393*D381+D431)/(C389)), ((HLOOKUP(B395,'Summary Table'!$C$139:$AJ$144,4,FALSE))*C395+(HLOOKUP(B396,'Summary Table'!$C$139:$AJ$144,4,FALSE))*C396+C393*D381+D431)/(C389)),((HLOOKUP(B395,'Summary Table'!$C$139:$AJ$144,4,FALSE))*C395+(HLOOKUP(B396,'Summary Table'!$C$139:$AJ$144,4,FALSE))*C396+HLOOKUP(B397,'Summary Table'!$C$139:$AJ$144,4,FALSE)*C397+C393*D381+D431)/(C389))</f>
        <v>#DIV/0!</v>
      </c>
    </row>
    <row r="442" spans="2:8">
      <c r="B442" s="96" t="s">
        <v>25</v>
      </c>
      <c r="C442" s="97"/>
      <c r="D442" s="98" t="e">
        <f>IF(B397="None", IF(B396="None",  IF(B395="None", (C393*D382+D432)/(C389), ((HLOOKUP(B395,'Summary Table'!$C$139:$AJ$144,5,FALSE))*C395+C393*D382+D432)/(C389)), ((HLOOKUP(B395,'Summary Table'!$C$139:$AJ$144,5,FALSE))*C395+(HLOOKUP(B396,'Summary Table'!$C$139:$AJ$144,5,FALSE))*C396+C393*D382+D432)/(C389)),((HLOOKUP(B395,'Summary Table'!$C$139:$AJ$144,5,FALSE))*C395+(HLOOKUP(B396,'Summary Table'!$C$139:$AJ$144,5,FALSE))*C396+HLOOKUP(B397,'Summary Table'!$C$139:$AJ$144,5,FALSE)*C397+C393*D382+D432)/(C389))</f>
        <v>#DIV/0!</v>
      </c>
    </row>
    <row r="443" spans="2:8" ht="23" thickBot="1">
      <c r="B443" s="99" t="s">
        <v>26</v>
      </c>
      <c r="C443" s="100"/>
      <c r="D443" s="101" t="e">
        <f>IF(B397="None", IF(B396="None",  IF(B395="None", (C393*D383+D433)/(C389), ((HLOOKUP(B395,'Summary Table'!$C$139:$AJ$144,6,FALSE))*C395+C393*D383+D433)/(C389)), ((HLOOKUP(B395,'Summary Table'!$C$139:$AJ$144,6,FALSE))*C395+(HLOOKUP(B396,'Summary Table'!$C$139:$AJ$144,6,FALSE))*C396+C393*D383+D433)/(C389)),((HLOOKUP(B395,'Summary Table'!$C$139:$AJ$144,6,FALSE))*C395+(HLOOKUP(B396,'Summary Table'!$C$139:$AJ$144,6,FALSE))*C396+HLOOKUP(B397,'Summary Table'!$C$139:$AJ$144,6,FALSE)*C397+C393*D383+D433)/(C389))</f>
        <v>#DIV/0!</v>
      </c>
    </row>
    <row r="444" spans="2:8" ht="23" thickTop="1">
      <c r="C444" s="31"/>
      <c r="D444" s="26"/>
    </row>
    <row r="445" spans="2:8" ht="23" thickBot="1">
      <c r="C445" s="31"/>
      <c r="D445" s="26"/>
    </row>
    <row r="446" spans="2:8" ht="25" thickTop="1">
      <c r="B446" s="146" t="s">
        <v>93</v>
      </c>
      <c r="C446" s="147">
        <v>1</v>
      </c>
      <c r="D446" s="148" t="str">
        <f>"/"&amp;B453&amp;""</f>
        <v>/</v>
      </c>
      <c r="E446" s="3"/>
      <c r="G446" s="1"/>
    </row>
    <row r="447" spans="2:8">
      <c r="B447" s="65"/>
      <c r="C447" s="5" t="s">
        <v>8</v>
      </c>
      <c r="D447" s="19" t="s">
        <v>9</v>
      </c>
      <c r="E447" s="2"/>
    </row>
    <row r="448" spans="2:8">
      <c r="B448" s="21" t="s">
        <v>4</v>
      </c>
      <c r="C448" s="66"/>
      <c r="D448" s="67" t="s">
        <v>15</v>
      </c>
      <c r="E448" s="4"/>
      <c r="F448" s="4"/>
      <c r="G448" s="56"/>
      <c r="H448" s="57"/>
    </row>
    <row r="449" spans="2:8" ht="23" thickBot="1">
      <c r="B449" s="21" t="s">
        <v>27</v>
      </c>
      <c r="C449" s="66"/>
      <c r="D449" s="67" t="s">
        <v>15</v>
      </c>
      <c r="E449" s="3"/>
      <c r="F449" s="4"/>
      <c r="G449" s="55"/>
      <c r="H449" s="57"/>
    </row>
    <row r="450" spans="2:8" ht="23" thickBot="1">
      <c r="B450" s="68"/>
      <c r="C450" s="20"/>
      <c r="D450" s="69"/>
    </row>
    <row r="451" spans="2:8" ht="31" thickBot="1">
      <c r="B451" s="70" t="s">
        <v>7</v>
      </c>
      <c r="C451" s="71" t="s">
        <v>10</v>
      </c>
      <c r="D451" s="72" t="s">
        <v>9</v>
      </c>
    </row>
    <row r="452" spans="2:8">
      <c r="B452" s="73" t="s">
        <v>29</v>
      </c>
      <c r="C452" s="74"/>
      <c r="D452" s="75"/>
    </row>
    <row r="453" spans="2:8" ht="23" thickBot="1">
      <c r="B453" s="76"/>
      <c r="C453" s="77">
        <f>C448</f>
        <v>0</v>
      </c>
      <c r="D453" s="78" t="s">
        <v>15</v>
      </c>
    </row>
    <row r="454" spans="2:8">
      <c r="B454" s="73" t="s">
        <v>30</v>
      </c>
      <c r="C454" s="79"/>
      <c r="D454" s="75"/>
    </row>
    <row r="455" spans="2:8">
      <c r="B455" s="80" t="s">
        <v>36</v>
      </c>
      <c r="C455" s="81"/>
      <c r="D455" s="78" t="s">
        <v>15</v>
      </c>
    </row>
    <row r="456" spans="2:8">
      <c r="B456" s="80" t="s">
        <v>36</v>
      </c>
      <c r="C456" s="81"/>
      <c r="D456" s="78" t="s">
        <v>15</v>
      </c>
    </row>
    <row r="457" spans="2:8">
      <c r="B457" s="80" t="s">
        <v>36</v>
      </c>
      <c r="C457" s="81"/>
      <c r="D457" s="78" t="s">
        <v>15</v>
      </c>
    </row>
    <row r="458" spans="2:8">
      <c r="B458" s="82" t="s">
        <v>12</v>
      </c>
      <c r="C458" s="83"/>
      <c r="D458" s="84"/>
    </row>
    <row r="459" spans="2:8">
      <c r="B459" s="76"/>
      <c r="C459" s="81"/>
      <c r="D459" s="78" t="s">
        <v>15</v>
      </c>
    </row>
    <row r="460" spans="2:8">
      <c r="B460" s="76"/>
      <c r="C460" s="81"/>
      <c r="D460" s="78" t="s">
        <v>15</v>
      </c>
    </row>
    <row r="461" spans="2:8">
      <c r="B461" s="76"/>
      <c r="C461" s="81"/>
      <c r="D461" s="78" t="s">
        <v>15</v>
      </c>
    </row>
    <row r="462" spans="2:8">
      <c r="B462" s="76"/>
      <c r="C462" s="81"/>
      <c r="D462" s="78" t="s">
        <v>15</v>
      </c>
    </row>
    <row r="463" spans="2:8">
      <c r="B463" s="76"/>
      <c r="C463" s="81"/>
      <c r="D463" s="78" t="s">
        <v>15</v>
      </c>
    </row>
    <row r="464" spans="2:8">
      <c r="B464" s="76"/>
      <c r="C464" s="81"/>
      <c r="D464" s="78" t="s">
        <v>15</v>
      </c>
    </row>
    <row r="465" spans="2:4">
      <c r="B465" s="76"/>
      <c r="C465" s="81"/>
      <c r="D465" s="78" t="s">
        <v>15</v>
      </c>
    </row>
    <row r="466" spans="2:4">
      <c r="B466" s="76"/>
      <c r="C466" s="81"/>
      <c r="D466" s="78" t="s">
        <v>15</v>
      </c>
    </row>
    <row r="467" spans="2:4">
      <c r="B467" s="76"/>
      <c r="C467" s="81"/>
      <c r="D467" s="78" t="s">
        <v>15</v>
      </c>
    </row>
    <row r="468" spans="2:4">
      <c r="B468" s="82" t="s">
        <v>11</v>
      </c>
      <c r="C468" s="83"/>
      <c r="D468" s="84"/>
    </row>
    <row r="469" spans="2:4">
      <c r="B469" s="76"/>
      <c r="C469" s="85"/>
      <c r="D469" s="78" t="s">
        <v>15</v>
      </c>
    </row>
    <row r="470" spans="2:4">
      <c r="B470" s="76"/>
      <c r="C470" s="85"/>
      <c r="D470" s="78" t="s">
        <v>15</v>
      </c>
    </row>
    <row r="471" spans="2:4">
      <c r="B471" s="76"/>
      <c r="C471" s="85"/>
      <c r="D471" s="78" t="s">
        <v>15</v>
      </c>
    </row>
    <row r="472" spans="2:4">
      <c r="B472" s="76"/>
      <c r="C472" s="85"/>
      <c r="D472" s="78" t="s">
        <v>15</v>
      </c>
    </row>
    <row r="473" spans="2:4">
      <c r="B473" s="76"/>
      <c r="C473" s="85"/>
      <c r="D473" s="78" t="s">
        <v>15</v>
      </c>
    </row>
    <row r="474" spans="2:4">
      <c r="B474" s="76"/>
      <c r="C474" s="85"/>
      <c r="D474" s="78" t="s">
        <v>15</v>
      </c>
    </row>
    <row r="475" spans="2:4">
      <c r="B475" s="76"/>
      <c r="C475" s="85"/>
      <c r="D475" s="78" t="s">
        <v>15</v>
      </c>
    </row>
    <row r="476" spans="2:4">
      <c r="B476" s="76"/>
      <c r="C476" s="85"/>
      <c r="D476" s="78" t="s">
        <v>15</v>
      </c>
    </row>
    <row r="477" spans="2:4">
      <c r="B477" s="76"/>
      <c r="C477" s="85"/>
      <c r="D477" s="78" t="s">
        <v>15</v>
      </c>
    </row>
    <row r="478" spans="2:4">
      <c r="B478" s="82" t="s">
        <v>13</v>
      </c>
      <c r="C478" s="83"/>
      <c r="D478" s="84"/>
    </row>
    <row r="479" spans="2:4">
      <c r="B479" s="86"/>
      <c r="C479" s="85"/>
      <c r="D479" s="78" t="s">
        <v>15</v>
      </c>
    </row>
    <row r="480" spans="2:4">
      <c r="B480" s="86"/>
      <c r="C480" s="85"/>
      <c r="D480" s="78" t="s">
        <v>15</v>
      </c>
    </row>
    <row r="481" spans="2:4">
      <c r="B481" s="86"/>
      <c r="C481" s="85"/>
      <c r="D481" s="78" t="s">
        <v>15</v>
      </c>
    </row>
    <row r="482" spans="2:4">
      <c r="B482" s="86"/>
      <c r="C482" s="85"/>
      <c r="D482" s="78" t="s">
        <v>15</v>
      </c>
    </row>
    <row r="483" spans="2:4">
      <c r="B483" s="86"/>
      <c r="C483" s="85"/>
      <c r="D483" s="78" t="s">
        <v>15</v>
      </c>
    </row>
    <row r="484" spans="2:4">
      <c r="B484" s="86"/>
      <c r="C484" s="85"/>
      <c r="D484" s="78" t="s">
        <v>15</v>
      </c>
    </row>
    <row r="485" spans="2:4">
      <c r="B485" s="86"/>
      <c r="C485" s="85"/>
      <c r="D485" s="78" t="s">
        <v>15</v>
      </c>
    </row>
    <row r="486" spans="2:4">
      <c r="B486" s="86"/>
      <c r="C486" s="85"/>
      <c r="D486" s="78" t="s">
        <v>15</v>
      </c>
    </row>
    <row r="487" spans="2:4" ht="23" thickBot="1">
      <c r="B487" s="87"/>
      <c r="C487" s="88"/>
      <c r="D487" s="89" t="s">
        <v>15</v>
      </c>
    </row>
    <row r="488" spans="2:4" ht="23" thickBot="1">
      <c r="B488" s="9"/>
      <c r="C488" s="10"/>
      <c r="D488" s="11"/>
    </row>
    <row r="489" spans="2:4" ht="25" thickBot="1">
      <c r="B489" s="149" t="s">
        <v>94</v>
      </c>
      <c r="C489" s="150"/>
      <c r="D489" s="151"/>
    </row>
    <row r="490" spans="2:4">
      <c r="B490" s="15" t="s">
        <v>0</v>
      </c>
      <c r="C490" s="16"/>
      <c r="D490" s="90">
        <f>SUM(C453:C457)</f>
        <v>0</v>
      </c>
    </row>
    <row r="491" spans="2:4">
      <c r="B491" s="17" t="s">
        <v>1</v>
      </c>
      <c r="C491" s="18"/>
      <c r="D491" s="91">
        <f>SUM(C459:C467)</f>
        <v>0</v>
      </c>
    </row>
    <row r="492" spans="2:4">
      <c r="B492" s="17" t="s">
        <v>2</v>
      </c>
      <c r="C492" s="18"/>
      <c r="D492" s="91">
        <f>SUM(C469:C477)</f>
        <v>0</v>
      </c>
    </row>
    <row r="493" spans="2:4" ht="23" thickBot="1">
      <c r="B493" s="22" t="s">
        <v>3</v>
      </c>
      <c r="C493" s="23"/>
      <c r="D493" s="92">
        <f>SUM(C479:C487)</f>
        <v>0</v>
      </c>
    </row>
    <row r="494" spans="2:4" ht="23" thickTop="1">
      <c r="B494" s="36" t="s">
        <v>6</v>
      </c>
      <c r="C494" s="37"/>
      <c r="D494" s="24" t="e">
        <f>(D490+D491+D492+D493)/C449</f>
        <v>#DIV/0!</v>
      </c>
    </row>
    <row r="495" spans="2:4">
      <c r="B495" s="13" t="s">
        <v>19</v>
      </c>
      <c r="C495" s="14"/>
      <c r="D495" s="12" t="e">
        <f>(D490+D491+D492)/C449</f>
        <v>#DIV/0!</v>
      </c>
    </row>
    <row r="496" spans="2:4">
      <c r="B496" s="13" t="s">
        <v>20</v>
      </c>
      <c r="C496" s="14"/>
      <c r="D496" s="12" t="e">
        <f>(D490+D491)/C449</f>
        <v>#DIV/0!</v>
      </c>
    </row>
    <row r="497" spans="2:8">
      <c r="B497" s="13" t="s">
        <v>21</v>
      </c>
      <c r="C497" s="14"/>
      <c r="D497" s="12" t="e">
        <f>D492/C449</f>
        <v>#DIV/0!</v>
      </c>
    </row>
    <row r="498" spans="2:8" ht="23" thickBot="1">
      <c r="B498" s="38" t="s">
        <v>22</v>
      </c>
      <c r="C498" s="39"/>
      <c r="D498" s="8" t="e">
        <f>D493/C449</f>
        <v>#DIV/0!</v>
      </c>
    </row>
    <row r="499" spans="2:8" ht="23" thickTop="1">
      <c r="B499" s="93" t="s">
        <v>14</v>
      </c>
      <c r="C499" s="94"/>
      <c r="D499" s="95" t="e">
        <f>IF(B457="None", IF(B456="None",  IF(B455="None", (C453*D439+D491+D492+D493)/(C449), ((HLOOKUP(B455,'Summary Table'!$C$139:$AJ$144,2,FALSE))*C455+C453*D439+D491+D492+D493)/(C449)), ((HLOOKUP(B455,'Summary Table'!$C$139:$AJ$144,2,FALSE))*C455+(HLOOKUP(B456,'Summary Table'!$C$139:$AJ$144,2,FALSE))*C456+C453*D439+D491+D492+D493)/(C449)),((HLOOKUP(B455,'Summary Table'!$C$139:$AJ$144,2,FALSE))*C455+(HLOOKUP(B456,'Summary Table'!$C$139:$AJ$144,2,FALSE))*C456+HLOOKUP(B457,'Summary Table'!$C$139:$AJ$144,2,FALSE)*C457+C453*D439+D491+D492+D493)/(C449))</f>
        <v>#DIV/0!</v>
      </c>
    </row>
    <row r="500" spans="2:8">
      <c r="B500" s="96" t="s">
        <v>23</v>
      </c>
      <c r="C500" s="97"/>
      <c r="D500" s="98" t="e">
        <f>IF(B457="None", IF(B456="None",  IF(B455="None", (D490*D440+D491+D492)/C449, ((HLOOKUP(B455,'Summary Table'!$C$139:$AJ$144,3,FALSE))*C455+C453*D440+D491+D492)/(C449)), ((HLOOKUP(B455,'Summary Table'!$C$139:$AJ$144,3,FALSE))*C455+(HLOOKUP(B456,'Summary Table'!$C$139:$AJ$144,3,FALSE))*C456+C453*D440+D491+D492)/(C449)),((HLOOKUP(B455,'Summary Table'!$C$139:$AJ$144,3,FALSE))*C455+(HLOOKUP(B456,'Summary Table'!$C$139:$AJ$144,3,FALSE))*C456+HLOOKUP(B457,'Summary Table'!$C$139:$AJ$144,3,FALSE)*C457+C453*D440+D491+D492)/(C449))</f>
        <v>#DIV/0!</v>
      </c>
    </row>
    <row r="501" spans="2:8">
      <c r="B501" s="96" t="s">
        <v>24</v>
      </c>
      <c r="C501" s="97"/>
      <c r="D501" s="98" t="e">
        <f>IF(B457="None", IF(B456="None",  IF(B455="None", (C453*D441+D491)/(C449), ((HLOOKUP(B455,'Summary Table'!$C$139:$AJ$144,4,FALSE))*C455+C453*D441+D491)/(C449)), ((HLOOKUP(B455,'Summary Table'!$C$139:$AJ$144,4,FALSE))*C455+(HLOOKUP(B456,'Summary Table'!$C$139:$AJ$144,4,FALSE))*C456+C453*D441+D491)/(C449)),((HLOOKUP(B455,'Summary Table'!$C$139:$AJ$144,4,FALSE))*C455+(HLOOKUP(B456,'Summary Table'!$C$139:$AJ$144,4,FALSE))*C456+HLOOKUP(B457,'Summary Table'!$C$139:$AJ$144,4,FALSE)*C457+C453*D441+D491)/(C449))</f>
        <v>#DIV/0!</v>
      </c>
    </row>
    <row r="502" spans="2:8">
      <c r="B502" s="96" t="s">
        <v>25</v>
      </c>
      <c r="C502" s="97"/>
      <c r="D502" s="98" t="e">
        <f>IF(B457="None", IF(B456="None",  IF(B455="None", (C453*D442+D492)/(C449), ((HLOOKUP(B455,'Summary Table'!$C$139:$AJ$144,5,FALSE))*C455+C453*D442+D492)/(C449)), ((HLOOKUP(B455,'Summary Table'!$C$139:$AJ$144,5,FALSE))*C455+(HLOOKUP(B456,'Summary Table'!$C$139:$AJ$144,5,FALSE))*C456+C453*D442+D492)/(C449)),((HLOOKUP(B455,'Summary Table'!$C$139:$AJ$144,5,FALSE))*C455+(HLOOKUP(B456,'Summary Table'!$C$139:$AJ$144,5,FALSE))*C456+HLOOKUP(B457,'Summary Table'!$C$139:$AJ$144,5,FALSE)*C457+C453*D442+D492)/(C449))</f>
        <v>#DIV/0!</v>
      </c>
    </row>
    <row r="503" spans="2:8" ht="23" thickBot="1">
      <c r="B503" s="99" t="s">
        <v>26</v>
      </c>
      <c r="C503" s="100"/>
      <c r="D503" s="101" t="e">
        <f>IF(B457="None", IF(B456="None",  IF(B455="None", (C453*D443+D493)/(C449), ((HLOOKUP(B455,'Summary Table'!$C$139:$AJ$144,6,FALSE))*C455+C453*D443+D493)/(C449)), ((HLOOKUP(B455,'Summary Table'!$C$139:$AJ$144,6,FALSE))*C455+(HLOOKUP(B456,'Summary Table'!$C$139:$AJ$144,6,FALSE))*C456+C453*D443+D493)/(C449)),((HLOOKUP(B455,'Summary Table'!$C$139:$AJ$144,6,FALSE))*C455+(HLOOKUP(B456,'Summary Table'!$C$139:$AJ$144,6,FALSE))*C456+HLOOKUP(B457,'Summary Table'!$C$139:$AJ$144,6,FALSE)*C457+C453*D443+D493)/(C449))</f>
        <v>#DIV/0!</v>
      </c>
    </row>
    <row r="504" spans="2:8" ht="23" thickTop="1">
      <c r="C504" s="32"/>
      <c r="D504" s="26"/>
    </row>
    <row r="505" spans="2:8" ht="23" thickBot="1">
      <c r="C505" s="32"/>
      <c r="D505" s="26"/>
    </row>
    <row r="506" spans="2:8" ht="25" thickTop="1">
      <c r="B506" s="146" t="s">
        <v>95</v>
      </c>
      <c r="C506" s="147">
        <v>1</v>
      </c>
      <c r="D506" s="148" t="str">
        <f>"/"&amp;B513&amp;""</f>
        <v>/</v>
      </c>
    </row>
    <row r="507" spans="2:8">
      <c r="B507" s="65"/>
      <c r="C507" s="5" t="s">
        <v>8</v>
      </c>
      <c r="D507" s="19" t="s">
        <v>9</v>
      </c>
    </row>
    <row r="508" spans="2:8">
      <c r="B508" s="21" t="s">
        <v>4</v>
      </c>
      <c r="C508" s="66"/>
      <c r="D508" s="67" t="s">
        <v>15</v>
      </c>
      <c r="E508" s="4"/>
      <c r="F508" s="4"/>
      <c r="G508" s="56"/>
      <c r="H508" s="57"/>
    </row>
    <row r="509" spans="2:8" ht="23" thickBot="1">
      <c r="B509" s="21" t="s">
        <v>27</v>
      </c>
      <c r="C509" s="66"/>
      <c r="D509" s="67" t="s">
        <v>15</v>
      </c>
      <c r="E509" s="3"/>
      <c r="F509" s="4"/>
      <c r="G509" s="55"/>
      <c r="H509" s="57"/>
    </row>
    <row r="510" spans="2:8" ht="23" thickBot="1">
      <c r="B510" s="68"/>
      <c r="C510" s="20"/>
      <c r="D510" s="69"/>
    </row>
    <row r="511" spans="2:8" ht="31" thickBot="1">
      <c r="B511" s="70" t="s">
        <v>7</v>
      </c>
      <c r="C511" s="71" t="s">
        <v>10</v>
      </c>
      <c r="D511" s="72" t="s">
        <v>9</v>
      </c>
    </row>
    <row r="512" spans="2:8">
      <c r="B512" s="73" t="s">
        <v>29</v>
      </c>
      <c r="C512" s="74"/>
      <c r="D512" s="75"/>
    </row>
    <row r="513" spans="2:4" ht="23" thickBot="1">
      <c r="B513" s="76"/>
      <c r="C513" s="77">
        <f>C508</f>
        <v>0</v>
      </c>
      <c r="D513" s="78" t="s">
        <v>15</v>
      </c>
    </row>
    <row r="514" spans="2:4">
      <c r="B514" s="73" t="s">
        <v>30</v>
      </c>
      <c r="C514" s="79"/>
      <c r="D514" s="75"/>
    </row>
    <row r="515" spans="2:4">
      <c r="B515" s="80" t="s">
        <v>36</v>
      </c>
      <c r="C515" s="81"/>
      <c r="D515" s="78" t="s">
        <v>15</v>
      </c>
    </row>
    <row r="516" spans="2:4">
      <c r="B516" s="80" t="s">
        <v>36</v>
      </c>
      <c r="C516" s="81"/>
      <c r="D516" s="78" t="s">
        <v>15</v>
      </c>
    </row>
    <row r="517" spans="2:4">
      <c r="B517" s="80" t="s">
        <v>36</v>
      </c>
      <c r="C517" s="81"/>
      <c r="D517" s="78" t="s">
        <v>15</v>
      </c>
    </row>
    <row r="518" spans="2:4">
      <c r="B518" s="82" t="s">
        <v>12</v>
      </c>
      <c r="C518" s="83"/>
      <c r="D518" s="84"/>
    </row>
    <row r="519" spans="2:4">
      <c r="B519" s="76"/>
      <c r="C519" s="81"/>
      <c r="D519" s="78" t="s">
        <v>15</v>
      </c>
    </row>
    <row r="520" spans="2:4">
      <c r="B520" s="76"/>
      <c r="C520" s="81"/>
      <c r="D520" s="78" t="s">
        <v>15</v>
      </c>
    </row>
    <row r="521" spans="2:4">
      <c r="B521" s="76"/>
      <c r="C521" s="81"/>
      <c r="D521" s="78" t="s">
        <v>15</v>
      </c>
    </row>
    <row r="522" spans="2:4">
      <c r="B522" s="76"/>
      <c r="C522" s="81"/>
      <c r="D522" s="78" t="s">
        <v>15</v>
      </c>
    </row>
    <row r="523" spans="2:4">
      <c r="B523" s="76"/>
      <c r="C523" s="81"/>
      <c r="D523" s="78" t="s">
        <v>15</v>
      </c>
    </row>
    <row r="524" spans="2:4">
      <c r="B524" s="76"/>
      <c r="C524" s="81"/>
      <c r="D524" s="78" t="s">
        <v>15</v>
      </c>
    </row>
    <row r="525" spans="2:4">
      <c r="B525" s="76"/>
      <c r="C525" s="81"/>
      <c r="D525" s="78" t="s">
        <v>15</v>
      </c>
    </row>
    <row r="526" spans="2:4">
      <c r="B526" s="76"/>
      <c r="C526" s="81"/>
      <c r="D526" s="78" t="s">
        <v>15</v>
      </c>
    </row>
    <row r="527" spans="2:4">
      <c r="B527" s="76"/>
      <c r="C527" s="81"/>
      <c r="D527" s="78" t="s">
        <v>15</v>
      </c>
    </row>
    <row r="528" spans="2:4">
      <c r="B528" s="82" t="s">
        <v>11</v>
      </c>
      <c r="C528" s="83"/>
      <c r="D528" s="84"/>
    </row>
    <row r="529" spans="2:4">
      <c r="B529" s="76"/>
      <c r="C529" s="85"/>
      <c r="D529" s="78" t="s">
        <v>15</v>
      </c>
    </row>
    <row r="530" spans="2:4">
      <c r="B530" s="76"/>
      <c r="C530" s="85"/>
      <c r="D530" s="78" t="s">
        <v>15</v>
      </c>
    </row>
    <row r="531" spans="2:4">
      <c r="B531" s="76"/>
      <c r="C531" s="85"/>
      <c r="D531" s="78" t="s">
        <v>15</v>
      </c>
    </row>
    <row r="532" spans="2:4">
      <c r="B532" s="76"/>
      <c r="C532" s="85"/>
      <c r="D532" s="78" t="s">
        <v>15</v>
      </c>
    </row>
    <row r="533" spans="2:4">
      <c r="B533" s="76"/>
      <c r="C533" s="85"/>
      <c r="D533" s="78" t="s">
        <v>15</v>
      </c>
    </row>
    <row r="534" spans="2:4">
      <c r="B534" s="76"/>
      <c r="C534" s="85"/>
      <c r="D534" s="78" t="s">
        <v>15</v>
      </c>
    </row>
    <row r="535" spans="2:4">
      <c r="B535" s="76"/>
      <c r="C535" s="85"/>
      <c r="D535" s="78" t="s">
        <v>15</v>
      </c>
    </row>
    <row r="536" spans="2:4">
      <c r="B536" s="76"/>
      <c r="C536" s="85"/>
      <c r="D536" s="78" t="s">
        <v>15</v>
      </c>
    </row>
    <row r="537" spans="2:4">
      <c r="B537" s="76"/>
      <c r="C537" s="85"/>
      <c r="D537" s="78" t="s">
        <v>15</v>
      </c>
    </row>
    <row r="538" spans="2:4">
      <c r="B538" s="82" t="s">
        <v>13</v>
      </c>
      <c r="C538" s="83"/>
      <c r="D538" s="84"/>
    </row>
    <row r="539" spans="2:4">
      <c r="B539" s="86"/>
      <c r="C539" s="85"/>
      <c r="D539" s="78" t="s">
        <v>15</v>
      </c>
    </row>
    <row r="540" spans="2:4">
      <c r="B540" s="86"/>
      <c r="C540" s="85"/>
      <c r="D540" s="78" t="s">
        <v>15</v>
      </c>
    </row>
    <row r="541" spans="2:4">
      <c r="B541" s="86"/>
      <c r="C541" s="85"/>
      <c r="D541" s="78" t="s">
        <v>15</v>
      </c>
    </row>
    <row r="542" spans="2:4">
      <c r="B542" s="86"/>
      <c r="C542" s="85"/>
      <c r="D542" s="78" t="s">
        <v>15</v>
      </c>
    </row>
    <row r="543" spans="2:4">
      <c r="B543" s="86"/>
      <c r="C543" s="85"/>
      <c r="D543" s="78" t="s">
        <v>15</v>
      </c>
    </row>
    <row r="544" spans="2:4">
      <c r="B544" s="86"/>
      <c r="C544" s="85"/>
      <c r="D544" s="78" t="s">
        <v>15</v>
      </c>
    </row>
    <row r="545" spans="2:4">
      <c r="B545" s="86"/>
      <c r="C545" s="85"/>
      <c r="D545" s="78" t="s">
        <v>15</v>
      </c>
    </row>
    <row r="546" spans="2:4">
      <c r="B546" s="86"/>
      <c r="C546" s="85"/>
      <c r="D546" s="78" t="s">
        <v>15</v>
      </c>
    </row>
    <row r="547" spans="2:4" ht="23" thickBot="1">
      <c r="B547" s="87"/>
      <c r="C547" s="88"/>
      <c r="D547" s="89" t="s">
        <v>15</v>
      </c>
    </row>
    <row r="548" spans="2:4" ht="23" thickBot="1">
      <c r="B548" s="9"/>
      <c r="C548" s="10"/>
      <c r="D548" s="11"/>
    </row>
    <row r="549" spans="2:4" ht="25" thickBot="1">
      <c r="B549" s="149" t="s">
        <v>96</v>
      </c>
      <c r="C549" s="150"/>
      <c r="D549" s="151"/>
    </row>
    <row r="550" spans="2:4">
      <c r="B550" s="15" t="s">
        <v>0</v>
      </c>
      <c r="C550" s="16"/>
      <c r="D550" s="90">
        <f>SUM(C513:C517)</f>
        <v>0</v>
      </c>
    </row>
    <row r="551" spans="2:4">
      <c r="B551" s="17" t="s">
        <v>1</v>
      </c>
      <c r="C551" s="18"/>
      <c r="D551" s="91">
        <f>SUM(C519:C527)</f>
        <v>0</v>
      </c>
    </row>
    <row r="552" spans="2:4">
      <c r="B552" s="17" t="s">
        <v>2</v>
      </c>
      <c r="C552" s="18"/>
      <c r="D552" s="91">
        <f>SUM(C529:C537)</f>
        <v>0</v>
      </c>
    </row>
    <row r="553" spans="2:4" ht="23" thickBot="1">
      <c r="B553" s="22" t="s">
        <v>3</v>
      </c>
      <c r="C553" s="23"/>
      <c r="D553" s="92">
        <f>SUM(C539:C547)</f>
        <v>0</v>
      </c>
    </row>
    <row r="554" spans="2:4" ht="23" thickTop="1">
      <c r="B554" s="36" t="s">
        <v>6</v>
      </c>
      <c r="C554" s="37"/>
      <c r="D554" s="24" t="e">
        <f>(D550+D551+D552+D553)/C509</f>
        <v>#DIV/0!</v>
      </c>
    </row>
    <row r="555" spans="2:4">
      <c r="B555" s="13" t="s">
        <v>19</v>
      </c>
      <c r="C555" s="14"/>
      <c r="D555" s="12" t="e">
        <f>(D550+D551+D552)/C509</f>
        <v>#DIV/0!</v>
      </c>
    </row>
    <row r="556" spans="2:4">
      <c r="B556" s="13" t="s">
        <v>20</v>
      </c>
      <c r="C556" s="14"/>
      <c r="D556" s="12" t="e">
        <f>(D550+D551)/C509</f>
        <v>#DIV/0!</v>
      </c>
    </row>
    <row r="557" spans="2:4">
      <c r="B557" s="13" t="s">
        <v>21</v>
      </c>
      <c r="C557" s="14"/>
      <c r="D557" s="12" t="e">
        <f>D552/C509</f>
        <v>#DIV/0!</v>
      </c>
    </row>
    <row r="558" spans="2:4" ht="23" thickBot="1">
      <c r="B558" s="38" t="s">
        <v>22</v>
      </c>
      <c r="C558" s="39"/>
      <c r="D558" s="8" t="e">
        <f>D553/C509</f>
        <v>#DIV/0!</v>
      </c>
    </row>
    <row r="559" spans="2:4" ht="23" thickTop="1">
      <c r="B559" s="93" t="s">
        <v>14</v>
      </c>
      <c r="C559" s="94"/>
      <c r="D559" s="95" t="e">
        <f>IF(B517="None", IF(B516="None",  IF(B515="None", (C513*D499+D551+D552+D553)/(C509), ((HLOOKUP(B515,'Summary Table'!$C$139:$AJ$144,2,FALSE))*C515+C513*D499+D551+D552+D553)/(C509)), ((HLOOKUP(B515,'Summary Table'!$C$139:$AJ$144,2,FALSE))*C515+(HLOOKUP(B516,'Summary Table'!$C$139:$AJ$144,2,FALSE))*C516+C513*D499+D551+D552+D553)/(C509)),((HLOOKUP(B515,'Summary Table'!$C$139:$AJ$144,2,FALSE))*C515+(HLOOKUP(B516,'Summary Table'!$C$139:$AJ$144,2,FALSE))*C516+HLOOKUP(B517,'Summary Table'!$C$139:$AJ$144,2,FALSE)*C517+C513*D499+D551+D552+D553)/(C509))</f>
        <v>#DIV/0!</v>
      </c>
    </row>
    <row r="560" spans="2:4">
      <c r="B560" s="96" t="s">
        <v>23</v>
      </c>
      <c r="C560" s="97"/>
      <c r="D560" s="98" t="e">
        <f>IF(B517="None", IF(B516="None",  IF(B515="None", (D550*D500+D551+D552)/C509, ((HLOOKUP(B515,'Summary Table'!$C$139:$AJ$144,3,FALSE))*C515+C513*D500+D551+D552)/(C509)), ((HLOOKUP(B515,'Summary Table'!$C$139:$AJ$144,3,FALSE))*C515+(HLOOKUP(B516,'Summary Table'!$C$139:$AJ$144,3,FALSE))*C516+C513*D500+D551+D552)/(C509)),((HLOOKUP(B515,'Summary Table'!$C$139:$AJ$144,3,FALSE))*C515+(HLOOKUP(B516,'Summary Table'!$C$139:$AJ$144,3,FALSE))*C516+HLOOKUP(B517,'Summary Table'!$C$139:$AJ$144,3,FALSE)*C517+C513*D500+D551+D552)/(C509))</f>
        <v>#DIV/0!</v>
      </c>
    </row>
    <row r="561" spans="2:8">
      <c r="B561" s="96" t="s">
        <v>24</v>
      </c>
      <c r="C561" s="97"/>
      <c r="D561" s="98" t="e">
        <f>IF(B517="None", IF(B516="None",  IF(B515="None", (C513*D501+D551)/(C509), ((HLOOKUP(B515,'Summary Table'!$C$139:$AJ$144,4,FALSE))*C515+C513*D501+D551)/(C509)), ((HLOOKUP(B515,'Summary Table'!$C$139:$AJ$144,4,FALSE))*C515+(HLOOKUP(B516,'Summary Table'!$C$139:$AJ$144,4,FALSE))*C516+C513*D501+D551)/(C509)),((HLOOKUP(B515,'Summary Table'!$C$139:$AJ$144,4,FALSE))*C515+(HLOOKUP(B516,'Summary Table'!$C$139:$AJ$144,4,FALSE))*C516+HLOOKUP(B517,'Summary Table'!$C$139:$AJ$144,4,FALSE)*C517+C513*D501+D551)/(C509))</f>
        <v>#DIV/0!</v>
      </c>
    </row>
    <row r="562" spans="2:8">
      <c r="B562" s="96" t="s">
        <v>25</v>
      </c>
      <c r="C562" s="97"/>
      <c r="D562" s="98" t="e">
        <f>IF(B517="None", IF(B516="None",  IF(B515="None", (C513*D502+D552)/(C509), ((HLOOKUP(B515,'Summary Table'!$C$139:$AJ$144,5,FALSE))*C515+C513*D502+D552)/(C509)), ((HLOOKUP(B515,'Summary Table'!$C$139:$AJ$144,5,FALSE))*C515+(HLOOKUP(B516,'Summary Table'!$C$139:$AJ$144,5,FALSE))*C516+C513*D502+D552)/(C509)),((HLOOKUP(B515,'Summary Table'!$C$139:$AJ$144,5,FALSE))*C515+(HLOOKUP(B516,'Summary Table'!$C$139:$AJ$144,5,FALSE))*C516+HLOOKUP(B517,'Summary Table'!$C$139:$AJ$144,5,FALSE)*C517+C513*D502+D552)/(C509))</f>
        <v>#DIV/0!</v>
      </c>
    </row>
    <row r="563" spans="2:8" ht="23" thickBot="1">
      <c r="B563" s="99" t="s">
        <v>26</v>
      </c>
      <c r="C563" s="100"/>
      <c r="D563" s="101" t="e">
        <f>IF(B517="None", IF(B516="None",  IF(B515="None", (C513*D503+D553)/(C509), ((HLOOKUP(B515,'Summary Table'!$C$139:$AJ$144,6,FALSE))*C515+C513*D503+D553)/(C509)), ((HLOOKUP(B515,'Summary Table'!$C$139:$AJ$144,6,FALSE))*C515+(HLOOKUP(B516,'Summary Table'!$C$139:$AJ$144,6,FALSE))*C516+C513*D503+D553)/(C509)),((HLOOKUP(B515,'Summary Table'!$C$139:$AJ$144,6,FALSE))*C515+(HLOOKUP(B516,'Summary Table'!$C$139:$AJ$144,6,FALSE))*C516+HLOOKUP(B517,'Summary Table'!$C$139:$AJ$144,6,FALSE)*C517+C513*D503+D553)/(C509))</f>
        <v>#DIV/0!</v>
      </c>
    </row>
    <row r="564" spans="2:8" ht="23" thickTop="1">
      <c r="C564" s="32"/>
      <c r="D564" s="26"/>
    </row>
    <row r="565" spans="2:8" ht="23" thickBot="1">
      <c r="C565" s="32"/>
      <c r="D565" s="26"/>
    </row>
    <row r="566" spans="2:8" ht="25" thickTop="1">
      <c r="B566" s="146" t="s">
        <v>97</v>
      </c>
      <c r="C566" s="147">
        <v>1</v>
      </c>
      <c r="D566" s="148" t="str">
        <f>"/"&amp;B573&amp;""</f>
        <v>/</v>
      </c>
    </row>
    <row r="567" spans="2:8">
      <c r="B567" s="65"/>
      <c r="C567" s="5" t="s">
        <v>8</v>
      </c>
      <c r="D567" s="19" t="s">
        <v>9</v>
      </c>
    </row>
    <row r="568" spans="2:8">
      <c r="B568" s="21" t="s">
        <v>4</v>
      </c>
      <c r="C568" s="66"/>
      <c r="D568" s="67" t="s">
        <v>15</v>
      </c>
      <c r="E568" s="4"/>
      <c r="F568" s="4"/>
      <c r="G568" s="56"/>
      <c r="H568" s="57"/>
    </row>
    <row r="569" spans="2:8" ht="23" thickBot="1">
      <c r="B569" s="21" t="s">
        <v>27</v>
      </c>
      <c r="C569" s="66"/>
      <c r="D569" s="67" t="s">
        <v>15</v>
      </c>
      <c r="E569" s="3"/>
      <c r="F569" s="4"/>
      <c r="G569" s="55"/>
      <c r="H569" s="57"/>
    </row>
    <row r="570" spans="2:8" ht="23" thickBot="1">
      <c r="B570" s="68"/>
      <c r="C570" s="20"/>
      <c r="D570" s="69"/>
    </row>
    <row r="571" spans="2:8" ht="31" thickBot="1">
      <c r="B571" s="70" t="s">
        <v>7</v>
      </c>
      <c r="C571" s="71" t="s">
        <v>10</v>
      </c>
      <c r="D571" s="72" t="s">
        <v>9</v>
      </c>
    </row>
    <row r="572" spans="2:8">
      <c r="B572" s="73" t="s">
        <v>29</v>
      </c>
      <c r="C572" s="74"/>
      <c r="D572" s="75"/>
    </row>
    <row r="573" spans="2:8" ht="23" thickBot="1">
      <c r="B573" s="76"/>
      <c r="C573" s="77">
        <f>C568</f>
        <v>0</v>
      </c>
      <c r="D573" s="78" t="s">
        <v>15</v>
      </c>
    </row>
    <row r="574" spans="2:8">
      <c r="B574" s="73" t="s">
        <v>30</v>
      </c>
      <c r="C574" s="79"/>
      <c r="D574" s="75"/>
    </row>
    <row r="575" spans="2:8">
      <c r="B575" s="80" t="s">
        <v>36</v>
      </c>
      <c r="C575" s="81"/>
      <c r="D575" s="78" t="s">
        <v>15</v>
      </c>
    </row>
    <row r="576" spans="2:8">
      <c r="B576" s="80" t="s">
        <v>36</v>
      </c>
      <c r="C576" s="81"/>
      <c r="D576" s="78" t="s">
        <v>15</v>
      </c>
    </row>
    <row r="577" spans="2:4">
      <c r="B577" s="80" t="s">
        <v>36</v>
      </c>
      <c r="C577" s="81"/>
      <c r="D577" s="78" t="s">
        <v>15</v>
      </c>
    </row>
    <row r="578" spans="2:4">
      <c r="B578" s="82" t="s">
        <v>12</v>
      </c>
      <c r="C578" s="83"/>
      <c r="D578" s="84"/>
    </row>
    <row r="579" spans="2:4">
      <c r="B579" s="76"/>
      <c r="C579" s="81"/>
      <c r="D579" s="78" t="s">
        <v>15</v>
      </c>
    </row>
    <row r="580" spans="2:4">
      <c r="B580" s="76"/>
      <c r="C580" s="81"/>
      <c r="D580" s="78" t="s">
        <v>15</v>
      </c>
    </row>
    <row r="581" spans="2:4">
      <c r="B581" s="76"/>
      <c r="C581" s="81"/>
      <c r="D581" s="78" t="s">
        <v>15</v>
      </c>
    </row>
    <row r="582" spans="2:4">
      <c r="B582" s="76"/>
      <c r="C582" s="81"/>
      <c r="D582" s="78" t="s">
        <v>15</v>
      </c>
    </row>
    <row r="583" spans="2:4">
      <c r="B583" s="76"/>
      <c r="C583" s="81"/>
      <c r="D583" s="78" t="s">
        <v>15</v>
      </c>
    </row>
    <row r="584" spans="2:4">
      <c r="B584" s="76"/>
      <c r="C584" s="81"/>
      <c r="D584" s="78" t="s">
        <v>15</v>
      </c>
    </row>
    <row r="585" spans="2:4">
      <c r="B585" s="76"/>
      <c r="C585" s="81"/>
      <c r="D585" s="78" t="s">
        <v>15</v>
      </c>
    </row>
    <row r="586" spans="2:4">
      <c r="B586" s="76"/>
      <c r="C586" s="81"/>
      <c r="D586" s="78" t="s">
        <v>15</v>
      </c>
    </row>
    <row r="587" spans="2:4">
      <c r="B587" s="76"/>
      <c r="C587" s="81"/>
      <c r="D587" s="78" t="s">
        <v>15</v>
      </c>
    </row>
    <row r="588" spans="2:4">
      <c r="B588" s="82" t="s">
        <v>11</v>
      </c>
      <c r="C588" s="83"/>
      <c r="D588" s="84"/>
    </row>
    <row r="589" spans="2:4">
      <c r="B589" s="76"/>
      <c r="C589" s="85"/>
      <c r="D589" s="78" t="s">
        <v>15</v>
      </c>
    </row>
    <row r="590" spans="2:4">
      <c r="B590" s="76"/>
      <c r="C590" s="85"/>
      <c r="D590" s="78" t="s">
        <v>15</v>
      </c>
    </row>
    <row r="591" spans="2:4">
      <c r="B591" s="76"/>
      <c r="C591" s="85"/>
      <c r="D591" s="78" t="s">
        <v>15</v>
      </c>
    </row>
    <row r="592" spans="2:4">
      <c r="B592" s="76"/>
      <c r="C592" s="85"/>
      <c r="D592" s="78" t="s">
        <v>15</v>
      </c>
    </row>
    <row r="593" spans="2:4">
      <c r="B593" s="76"/>
      <c r="C593" s="85"/>
      <c r="D593" s="78" t="s">
        <v>15</v>
      </c>
    </row>
    <row r="594" spans="2:4">
      <c r="B594" s="76"/>
      <c r="C594" s="85"/>
      <c r="D594" s="78" t="s">
        <v>15</v>
      </c>
    </row>
    <row r="595" spans="2:4">
      <c r="B595" s="76"/>
      <c r="C595" s="85"/>
      <c r="D595" s="78" t="s">
        <v>15</v>
      </c>
    </row>
    <row r="596" spans="2:4">
      <c r="B596" s="76"/>
      <c r="C596" s="85"/>
      <c r="D596" s="78" t="s">
        <v>15</v>
      </c>
    </row>
    <row r="597" spans="2:4">
      <c r="B597" s="76"/>
      <c r="C597" s="85"/>
      <c r="D597" s="78" t="s">
        <v>15</v>
      </c>
    </row>
    <row r="598" spans="2:4">
      <c r="B598" s="82" t="s">
        <v>13</v>
      </c>
      <c r="C598" s="83"/>
      <c r="D598" s="84"/>
    </row>
    <row r="599" spans="2:4">
      <c r="B599" s="86"/>
      <c r="C599" s="85"/>
      <c r="D599" s="78" t="s">
        <v>15</v>
      </c>
    </row>
    <row r="600" spans="2:4">
      <c r="B600" s="86"/>
      <c r="C600" s="85"/>
      <c r="D600" s="78" t="s">
        <v>15</v>
      </c>
    </row>
    <row r="601" spans="2:4">
      <c r="B601" s="86"/>
      <c r="C601" s="85"/>
      <c r="D601" s="78" t="s">
        <v>15</v>
      </c>
    </row>
    <row r="602" spans="2:4">
      <c r="B602" s="86"/>
      <c r="C602" s="85"/>
      <c r="D602" s="78" t="s">
        <v>15</v>
      </c>
    </row>
    <row r="603" spans="2:4">
      <c r="B603" s="86"/>
      <c r="C603" s="85"/>
      <c r="D603" s="78" t="s">
        <v>15</v>
      </c>
    </row>
    <row r="604" spans="2:4">
      <c r="B604" s="86"/>
      <c r="C604" s="85"/>
      <c r="D604" s="78" t="s">
        <v>15</v>
      </c>
    </row>
    <row r="605" spans="2:4">
      <c r="B605" s="86"/>
      <c r="C605" s="85"/>
      <c r="D605" s="78" t="s">
        <v>15</v>
      </c>
    </row>
    <row r="606" spans="2:4">
      <c r="B606" s="86"/>
      <c r="C606" s="85"/>
      <c r="D606" s="78" t="s">
        <v>15</v>
      </c>
    </row>
    <row r="607" spans="2:4" ht="23" thickBot="1">
      <c r="B607" s="87"/>
      <c r="C607" s="88"/>
      <c r="D607" s="89" t="s">
        <v>15</v>
      </c>
    </row>
    <row r="608" spans="2:4" ht="23" thickBot="1">
      <c r="B608" s="9"/>
      <c r="C608" s="10"/>
      <c r="D608" s="11"/>
    </row>
    <row r="609" spans="2:4" ht="25" thickBot="1">
      <c r="B609" s="149" t="s">
        <v>98</v>
      </c>
      <c r="C609" s="150"/>
      <c r="D609" s="151"/>
    </row>
    <row r="610" spans="2:4">
      <c r="B610" s="15" t="s">
        <v>0</v>
      </c>
      <c r="C610" s="16"/>
      <c r="D610" s="90">
        <f>SUM(C573:C577)</f>
        <v>0</v>
      </c>
    </row>
    <row r="611" spans="2:4">
      <c r="B611" s="17" t="s">
        <v>1</v>
      </c>
      <c r="C611" s="18"/>
      <c r="D611" s="91">
        <f>SUM(C579:C587)</f>
        <v>0</v>
      </c>
    </row>
    <row r="612" spans="2:4">
      <c r="B612" s="17" t="s">
        <v>2</v>
      </c>
      <c r="C612" s="18"/>
      <c r="D612" s="91">
        <f>SUM(C589:C597)</f>
        <v>0</v>
      </c>
    </row>
    <row r="613" spans="2:4" ht="23" thickBot="1">
      <c r="B613" s="22" t="s">
        <v>3</v>
      </c>
      <c r="C613" s="23"/>
      <c r="D613" s="92">
        <f>SUM(C599:C607)</f>
        <v>0</v>
      </c>
    </row>
    <row r="614" spans="2:4" ht="23" thickTop="1">
      <c r="B614" s="36" t="s">
        <v>6</v>
      </c>
      <c r="C614" s="37"/>
      <c r="D614" s="24" t="e">
        <f>(D610+D611+D612+D613)/C569</f>
        <v>#DIV/0!</v>
      </c>
    </row>
    <row r="615" spans="2:4">
      <c r="B615" s="13" t="s">
        <v>19</v>
      </c>
      <c r="C615" s="14"/>
      <c r="D615" s="12" t="e">
        <f>(D610+D611+D612)/C569</f>
        <v>#DIV/0!</v>
      </c>
    </row>
    <row r="616" spans="2:4">
      <c r="B616" s="13" t="s">
        <v>20</v>
      </c>
      <c r="C616" s="14"/>
      <c r="D616" s="12" t="e">
        <f>(D610+D611)/C569</f>
        <v>#DIV/0!</v>
      </c>
    </row>
    <row r="617" spans="2:4">
      <c r="B617" s="13" t="s">
        <v>21</v>
      </c>
      <c r="C617" s="14"/>
      <c r="D617" s="12" t="e">
        <f>D612/C569</f>
        <v>#DIV/0!</v>
      </c>
    </row>
    <row r="618" spans="2:4" ht="23" thickBot="1">
      <c r="B618" s="38" t="s">
        <v>22</v>
      </c>
      <c r="C618" s="39"/>
      <c r="D618" s="8" t="e">
        <f>D613/C569</f>
        <v>#DIV/0!</v>
      </c>
    </row>
    <row r="619" spans="2:4" ht="23" thickTop="1">
      <c r="B619" s="93" t="s">
        <v>14</v>
      </c>
      <c r="C619" s="94"/>
      <c r="D619" s="95" t="e">
        <f>IF(B577="None", IF(B576="None",  IF(B575="None", (C573*D559+D611+D612+D613)/(C569), ((HLOOKUP(B575,'Summary Table'!$C$139:$AJ$144,2,FALSE))*C575+C573*D559+D611+D612+D613)/(C569)), ((HLOOKUP(B575,'Summary Table'!$C$139:$AJ$144,2,FALSE))*C575+(HLOOKUP(B576,'Summary Table'!$C$139:$AJ$144,2,FALSE))*C576+C573*D559+D611+D612+D613)/(C569)),((HLOOKUP(B575,'Summary Table'!$C$139:$AJ$144,2,FALSE))*C575+(HLOOKUP(B576,'Summary Table'!$C$139:$AJ$144,2,FALSE))*C576+HLOOKUP(B577,'Summary Table'!$C$139:$AJ$144,2,FALSE)*C577+C573*D559+D611+D612+D613)/(C569))</f>
        <v>#DIV/0!</v>
      </c>
    </row>
    <row r="620" spans="2:4">
      <c r="B620" s="96" t="s">
        <v>23</v>
      </c>
      <c r="C620" s="97"/>
      <c r="D620" s="98" t="e">
        <f>IF(B577="None", IF(B576="None",  IF(B575="None", (D610*D560+D611+D612)/C569, ((HLOOKUP(B575,'Summary Table'!$C$139:$AJ$144,3,FALSE))*C575+C573*D560+D611+D612)/(C569)), ((HLOOKUP(B575,'Summary Table'!$C$139:$AJ$144,3,FALSE))*C575+(HLOOKUP(B576,'Summary Table'!$C$139:$AJ$144,3,FALSE))*C576+C573*D560+D611+D612)/(C569)),((HLOOKUP(B575,'Summary Table'!$C$139:$AJ$144,3,FALSE))*C575+(HLOOKUP(B576,'Summary Table'!$C$139:$AJ$144,3,FALSE))*C576+HLOOKUP(B577,'Summary Table'!$C$139:$AJ$144,3,FALSE)*C577+C573*D560+D611+D612)/(C569))</f>
        <v>#DIV/0!</v>
      </c>
    </row>
    <row r="621" spans="2:4">
      <c r="B621" s="96" t="s">
        <v>24</v>
      </c>
      <c r="C621" s="97"/>
      <c r="D621" s="98" t="e">
        <f>IF(B577="None", IF(B576="None",  IF(B575="None", (C573*D561+D611)/(C569), ((HLOOKUP(B575,'Summary Table'!$C$139:$AJ$144,4,FALSE))*C575+C573*D561+D611)/(C569)), ((HLOOKUP(B575,'Summary Table'!$C$139:$AJ$144,4,FALSE))*C575+(HLOOKUP(B576,'Summary Table'!$C$139:$AJ$144,4,FALSE))*C576+C573*D561+D611)/(C569)),((HLOOKUP(B575,'Summary Table'!$C$139:$AJ$144,4,FALSE))*C575+(HLOOKUP(B576,'Summary Table'!$C$139:$AJ$144,4,FALSE))*C576+HLOOKUP(B577,'Summary Table'!$C$139:$AJ$144,4,FALSE)*C577+C573*D561+D611)/(C569))</f>
        <v>#DIV/0!</v>
      </c>
    </row>
    <row r="622" spans="2:4">
      <c r="B622" s="96" t="s">
        <v>25</v>
      </c>
      <c r="C622" s="97"/>
      <c r="D622" s="98" t="e">
        <f>IF(B577="None", IF(B576="None",  IF(B575="None", (C573*D562+D612)/(C569), ((HLOOKUP(B575,'Summary Table'!$C$139:$AJ$144,5,FALSE))*C575+C573*D562+D612)/(C569)), ((HLOOKUP(B575,'Summary Table'!$C$139:$AJ$144,5,FALSE))*C575+(HLOOKUP(B576,'Summary Table'!$C$139:$AJ$144,5,FALSE))*C576+C573*D562+D612)/(C569)),((HLOOKUP(B575,'Summary Table'!$C$139:$AJ$144,5,FALSE))*C575+(HLOOKUP(B576,'Summary Table'!$C$139:$AJ$144,5,FALSE))*C576+HLOOKUP(B577,'Summary Table'!$C$139:$AJ$144,5,FALSE)*C577+C573*D562+D612)/(C569))</f>
        <v>#DIV/0!</v>
      </c>
    </row>
    <row r="623" spans="2:4" ht="23" thickBot="1">
      <c r="B623" s="99" t="s">
        <v>26</v>
      </c>
      <c r="C623" s="100"/>
      <c r="D623" s="101" t="e">
        <f>IF(B577="None", IF(B576="None",  IF(B575="None", (C573*D563+D613)/(C569), ((HLOOKUP(B575,'Summary Table'!$C$139:$AJ$144,6,FALSE))*C575+C573*D563+D613)/(C569)), ((HLOOKUP(B575,'Summary Table'!$C$139:$AJ$144,6,FALSE))*C575+(HLOOKUP(B576,'Summary Table'!$C$139:$AJ$144,6,FALSE))*C576+C573*D563+D613)/(C569)),((HLOOKUP(B575,'Summary Table'!$C$139:$AJ$144,6,FALSE))*C575+(HLOOKUP(B576,'Summary Table'!$C$139:$AJ$144,6,FALSE))*C576+HLOOKUP(B577,'Summary Table'!$C$139:$AJ$144,6,FALSE)*C577+C573*D563+D613)/(C569))</f>
        <v>#DIV/0!</v>
      </c>
    </row>
    <row r="624" spans="2:4" ht="23" thickTop="1">
      <c r="B624" s="3"/>
      <c r="C624" s="7"/>
      <c r="D624" s="26"/>
    </row>
    <row r="625" spans="2:8" ht="23" thickBot="1">
      <c r="B625" s="3"/>
      <c r="C625" s="7"/>
      <c r="D625" s="26"/>
    </row>
    <row r="626" spans="2:8" ht="25" thickTop="1">
      <c r="B626" s="146" t="s">
        <v>99</v>
      </c>
      <c r="C626" s="147">
        <v>1</v>
      </c>
      <c r="D626" s="148" t="str">
        <f>"/"&amp;B633&amp;""</f>
        <v>/</v>
      </c>
    </row>
    <row r="627" spans="2:8">
      <c r="B627" s="65"/>
      <c r="C627" s="5" t="s">
        <v>8</v>
      </c>
      <c r="D627" s="19" t="s">
        <v>9</v>
      </c>
    </row>
    <row r="628" spans="2:8">
      <c r="B628" s="21" t="s">
        <v>4</v>
      </c>
      <c r="C628" s="66"/>
      <c r="D628" s="67" t="s">
        <v>15</v>
      </c>
      <c r="E628" s="4"/>
      <c r="F628" s="4"/>
      <c r="G628" s="56"/>
      <c r="H628" s="57"/>
    </row>
    <row r="629" spans="2:8" ht="23" thickBot="1">
      <c r="B629" s="21" t="s">
        <v>27</v>
      </c>
      <c r="C629" s="66"/>
      <c r="D629" s="67" t="s">
        <v>15</v>
      </c>
      <c r="E629" s="3"/>
      <c r="F629" s="4"/>
      <c r="G629" s="55"/>
      <c r="H629" s="57"/>
    </row>
    <row r="630" spans="2:8" ht="23" thickBot="1">
      <c r="B630" s="68"/>
      <c r="C630" s="20"/>
      <c r="D630" s="69"/>
    </row>
    <row r="631" spans="2:8" ht="31" thickBot="1">
      <c r="B631" s="70" t="s">
        <v>7</v>
      </c>
      <c r="C631" s="71" t="s">
        <v>10</v>
      </c>
      <c r="D631" s="72" t="s">
        <v>9</v>
      </c>
    </row>
    <row r="632" spans="2:8">
      <c r="B632" s="73" t="s">
        <v>29</v>
      </c>
      <c r="C632" s="74"/>
      <c r="D632" s="75"/>
    </row>
    <row r="633" spans="2:8" ht="23" thickBot="1">
      <c r="B633" s="76"/>
      <c r="C633" s="77">
        <f>C628</f>
        <v>0</v>
      </c>
      <c r="D633" s="78" t="s">
        <v>15</v>
      </c>
    </row>
    <row r="634" spans="2:8">
      <c r="B634" s="73" t="s">
        <v>30</v>
      </c>
      <c r="C634" s="79"/>
      <c r="D634" s="75"/>
    </row>
    <row r="635" spans="2:8">
      <c r="B635" s="80" t="s">
        <v>36</v>
      </c>
      <c r="C635" s="81"/>
      <c r="D635" s="78" t="s">
        <v>15</v>
      </c>
    </row>
    <row r="636" spans="2:8">
      <c r="B636" s="80" t="s">
        <v>36</v>
      </c>
      <c r="C636" s="81"/>
      <c r="D636" s="78" t="s">
        <v>15</v>
      </c>
    </row>
    <row r="637" spans="2:8">
      <c r="B637" s="80" t="s">
        <v>36</v>
      </c>
      <c r="C637" s="81"/>
      <c r="D637" s="78" t="s">
        <v>15</v>
      </c>
    </row>
    <row r="638" spans="2:8">
      <c r="B638" s="82" t="s">
        <v>12</v>
      </c>
      <c r="C638" s="83"/>
      <c r="D638" s="84"/>
    </row>
    <row r="639" spans="2:8">
      <c r="B639" s="76"/>
      <c r="C639" s="81"/>
      <c r="D639" s="78" t="s">
        <v>15</v>
      </c>
    </row>
    <row r="640" spans="2:8">
      <c r="B640" s="76"/>
      <c r="C640" s="81"/>
      <c r="D640" s="78" t="s">
        <v>15</v>
      </c>
    </row>
    <row r="641" spans="2:4">
      <c r="B641" s="76"/>
      <c r="C641" s="81"/>
      <c r="D641" s="78" t="s">
        <v>15</v>
      </c>
    </row>
    <row r="642" spans="2:4">
      <c r="B642" s="76"/>
      <c r="C642" s="81"/>
      <c r="D642" s="78" t="s">
        <v>15</v>
      </c>
    </row>
    <row r="643" spans="2:4">
      <c r="B643" s="76"/>
      <c r="C643" s="81"/>
      <c r="D643" s="78" t="s">
        <v>15</v>
      </c>
    </row>
    <row r="644" spans="2:4">
      <c r="B644" s="76"/>
      <c r="C644" s="81"/>
      <c r="D644" s="78" t="s">
        <v>15</v>
      </c>
    </row>
    <row r="645" spans="2:4">
      <c r="B645" s="76"/>
      <c r="C645" s="81"/>
      <c r="D645" s="78" t="s">
        <v>15</v>
      </c>
    </row>
    <row r="646" spans="2:4">
      <c r="B646" s="76"/>
      <c r="C646" s="81"/>
      <c r="D646" s="78" t="s">
        <v>15</v>
      </c>
    </row>
    <row r="647" spans="2:4">
      <c r="B647" s="76"/>
      <c r="C647" s="81"/>
      <c r="D647" s="78" t="s">
        <v>15</v>
      </c>
    </row>
    <row r="648" spans="2:4">
      <c r="B648" s="82" t="s">
        <v>11</v>
      </c>
      <c r="C648" s="83"/>
      <c r="D648" s="84"/>
    </row>
    <row r="649" spans="2:4">
      <c r="B649" s="76"/>
      <c r="C649" s="85"/>
      <c r="D649" s="78" t="s">
        <v>15</v>
      </c>
    </row>
    <row r="650" spans="2:4">
      <c r="B650" s="76"/>
      <c r="C650" s="85"/>
      <c r="D650" s="78" t="s">
        <v>15</v>
      </c>
    </row>
    <row r="651" spans="2:4">
      <c r="B651" s="76"/>
      <c r="C651" s="85"/>
      <c r="D651" s="78" t="s">
        <v>15</v>
      </c>
    </row>
    <row r="652" spans="2:4">
      <c r="B652" s="76"/>
      <c r="C652" s="85"/>
      <c r="D652" s="78" t="s">
        <v>15</v>
      </c>
    </row>
    <row r="653" spans="2:4">
      <c r="B653" s="76"/>
      <c r="C653" s="85"/>
      <c r="D653" s="78" t="s">
        <v>15</v>
      </c>
    </row>
    <row r="654" spans="2:4">
      <c r="B654" s="76"/>
      <c r="C654" s="85"/>
      <c r="D654" s="78" t="s">
        <v>15</v>
      </c>
    </row>
    <row r="655" spans="2:4">
      <c r="B655" s="76"/>
      <c r="C655" s="85"/>
      <c r="D655" s="78" t="s">
        <v>15</v>
      </c>
    </row>
    <row r="656" spans="2:4">
      <c r="B656" s="76"/>
      <c r="C656" s="85"/>
      <c r="D656" s="78" t="s">
        <v>15</v>
      </c>
    </row>
    <row r="657" spans="2:4">
      <c r="B657" s="76"/>
      <c r="C657" s="85"/>
      <c r="D657" s="78" t="s">
        <v>15</v>
      </c>
    </row>
    <row r="658" spans="2:4">
      <c r="B658" s="82" t="s">
        <v>13</v>
      </c>
      <c r="C658" s="83"/>
      <c r="D658" s="84"/>
    </row>
    <row r="659" spans="2:4">
      <c r="B659" s="86"/>
      <c r="C659" s="85"/>
      <c r="D659" s="78" t="s">
        <v>15</v>
      </c>
    </row>
    <row r="660" spans="2:4">
      <c r="B660" s="86"/>
      <c r="C660" s="85"/>
      <c r="D660" s="78" t="s">
        <v>15</v>
      </c>
    </row>
    <row r="661" spans="2:4">
      <c r="B661" s="86"/>
      <c r="C661" s="85"/>
      <c r="D661" s="78" t="s">
        <v>15</v>
      </c>
    </row>
    <row r="662" spans="2:4">
      <c r="B662" s="86"/>
      <c r="C662" s="85"/>
      <c r="D662" s="78" t="s">
        <v>15</v>
      </c>
    </row>
    <row r="663" spans="2:4">
      <c r="B663" s="86"/>
      <c r="C663" s="85"/>
      <c r="D663" s="78" t="s">
        <v>15</v>
      </c>
    </row>
    <row r="664" spans="2:4">
      <c r="B664" s="86"/>
      <c r="C664" s="85"/>
      <c r="D664" s="78" t="s">
        <v>15</v>
      </c>
    </row>
    <row r="665" spans="2:4">
      <c r="B665" s="86"/>
      <c r="C665" s="85"/>
      <c r="D665" s="78" t="s">
        <v>15</v>
      </c>
    </row>
    <row r="666" spans="2:4">
      <c r="B666" s="86"/>
      <c r="C666" s="85"/>
      <c r="D666" s="78" t="s">
        <v>15</v>
      </c>
    </row>
    <row r="667" spans="2:4" ht="23" thickBot="1">
      <c r="B667" s="87"/>
      <c r="C667" s="88"/>
      <c r="D667" s="89" t="s">
        <v>15</v>
      </c>
    </row>
    <row r="668" spans="2:4" ht="23" thickBot="1">
      <c r="B668" s="9"/>
      <c r="C668" s="10"/>
      <c r="D668" s="11"/>
    </row>
    <row r="669" spans="2:4" ht="25" thickBot="1">
      <c r="B669" s="149" t="s">
        <v>100</v>
      </c>
      <c r="C669" s="150"/>
      <c r="D669" s="151"/>
    </row>
    <row r="670" spans="2:4">
      <c r="B670" s="15" t="s">
        <v>0</v>
      </c>
      <c r="C670" s="16"/>
      <c r="D670" s="90">
        <f>SUM(C633:C637)</f>
        <v>0</v>
      </c>
    </row>
    <row r="671" spans="2:4">
      <c r="B671" s="17" t="s">
        <v>1</v>
      </c>
      <c r="C671" s="18"/>
      <c r="D671" s="91">
        <f>SUM(C639:C647)</f>
        <v>0</v>
      </c>
    </row>
    <row r="672" spans="2:4">
      <c r="B672" s="17" t="s">
        <v>2</v>
      </c>
      <c r="C672" s="18"/>
      <c r="D672" s="91">
        <f>SUM(C649:C657)</f>
        <v>0</v>
      </c>
    </row>
    <row r="673" spans="2:4" ht="23" thickBot="1">
      <c r="B673" s="22" t="s">
        <v>3</v>
      </c>
      <c r="C673" s="23"/>
      <c r="D673" s="92">
        <f>SUM(C659:C667)</f>
        <v>0</v>
      </c>
    </row>
    <row r="674" spans="2:4" ht="23" thickTop="1">
      <c r="B674" s="36" t="s">
        <v>6</v>
      </c>
      <c r="C674" s="37"/>
      <c r="D674" s="24" t="e">
        <f>(D670+D671+D672+D673)/C629</f>
        <v>#DIV/0!</v>
      </c>
    </row>
    <row r="675" spans="2:4">
      <c r="B675" s="13" t="s">
        <v>19</v>
      </c>
      <c r="C675" s="14"/>
      <c r="D675" s="12" t="e">
        <f>(D670+D671+D672)/C629</f>
        <v>#DIV/0!</v>
      </c>
    </row>
    <row r="676" spans="2:4">
      <c r="B676" s="13" t="s">
        <v>20</v>
      </c>
      <c r="C676" s="14"/>
      <c r="D676" s="12" t="e">
        <f>(D670+D671)/C629</f>
        <v>#DIV/0!</v>
      </c>
    </row>
    <row r="677" spans="2:4">
      <c r="B677" s="13" t="s">
        <v>21</v>
      </c>
      <c r="C677" s="14"/>
      <c r="D677" s="12" t="e">
        <f>D672/C629</f>
        <v>#DIV/0!</v>
      </c>
    </row>
    <row r="678" spans="2:4" ht="23" thickBot="1">
      <c r="B678" s="38" t="s">
        <v>22</v>
      </c>
      <c r="C678" s="39"/>
      <c r="D678" s="8" t="e">
        <f>D673/C629</f>
        <v>#DIV/0!</v>
      </c>
    </row>
    <row r="679" spans="2:4" ht="23" thickTop="1">
      <c r="B679" s="93" t="s">
        <v>14</v>
      </c>
      <c r="C679" s="94"/>
      <c r="D679" s="95" t="e">
        <f>IF(B637="None", IF(B636="None",  IF(B635="None", (C633*D619+D671+D672+D673)/(C629), ((HLOOKUP(B635,'Summary Table'!$C$139:$AJ$144,2,FALSE))*C635+C633*D619+D671+D672+D673)/(C629)), ((HLOOKUP(B635,'Summary Table'!$C$139:$AJ$144,2,FALSE))*C635+(HLOOKUP(B636,'Summary Table'!$C$139:$AJ$144,2,FALSE))*C636+C633*D619+D671+D672+D673)/(C629)),((HLOOKUP(B635,'Summary Table'!$C$139:$AJ$144,2,FALSE))*C635+(HLOOKUP(B636,'Summary Table'!$C$139:$AJ$144,2,FALSE))*C636+HLOOKUP(B637,'Summary Table'!$C$139:$AJ$144,2,FALSE)*C637+C633*D619+D671+D672+D673)/(C629))</f>
        <v>#DIV/0!</v>
      </c>
    </row>
    <row r="680" spans="2:4">
      <c r="B680" s="96" t="s">
        <v>23</v>
      </c>
      <c r="C680" s="97"/>
      <c r="D680" s="98" t="e">
        <f>IF(B637="None", IF(B636="None",  IF(B635="None", (D670*D620+D671+D672)/C629, ((HLOOKUP(B635,'Summary Table'!$C$139:$AJ$144,3,FALSE))*C635+C633*D620+D671+D672)/(C629)), ((HLOOKUP(B635,'Summary Table'!$C$139:$AJ$144,3,FALSE))*C635+(HLOOKUP(B636,'Summary Table'!$C$139:$AJ$144,3,FALSE))*C636+C633*D620+D671+D672)/(C629)),((HLOOKUP(B635,'Summary Table'!$C$139:$AJ$144,3,FALSE))*C635+(HLOOKUP(B636,'Summary Table'!$C$139:$AJ$144,3,FALSE))*C636+HLOOKUP(B637,'Summary Table'!$C$139:$AJ$144,3,FALSE)*C637+C633*D620+D671+D672)/(C629))</f>
        <v>#DIV/0!</v>
      </c>
    </row>
    <row r="681" spans="2:4">
      <c r="B681" s="96" t="s">
        <v>24</v>
      </c>
      <c r="C681" s="97"/>
      <c r="D681" s="98" t="e">
        <f>IF(B637="None", IF(B636="None",  IF(B635="None", (C633*D621+D671)/(C629), ((HLOOKUP(B635,'Summary Table'!$C$139:$AJ$144,4,FALSE))*C635+C633*D621+D671)/(C629)), ((HLOOKUP(B635,'Summary Table'!$C$139:$AJ$144,4,FALSE))*C635+(HLOOKUP(B636,'Summary Table'!$C$139:$AJ$144,4,FALSE))*C636+C633*D621+D671)/(C629)),((HLOOKUP(B635,'Summary Table'!$C$139:$AJ$144,4,FALSE))*C635+(HLOOKUP(B636,'Summary Table'!$C$139:$AJ$144,4,FALSE))*C636+HLOOKUP(B637,'Summary Table'!$C$139:$AJ$144,4,FALSE)*C637+C633*D621+D671)/(C629))</f>
        <v>#DIV/0!</v>
      </c>
    </row>
    <row r="682" spans="2:4">
      <c r="B682" s="96" t="s">
        <v>25</v>
      </c>
      <c r="C682" s="97"/>
      <c r="D682" s="98" t="e">
        <f>IF(B637="None", IF(B636="None",  IF(B635="None", (C633*D622+D672)/(C629), ((HLOOKUP(B635,'Summary Table'!$C$139:$AJ$144,5,FALSE))*C635+C633*D622+D672)/(C629)), ((HLOOKUP(B635,'Summary Table'!$C$139:$AJ$144,5,FALSE))*C635+(HLOOKUP(B636,'Summary Table'!$C$139:$AJ$144,5,FALSE))*C636+C633*D622+D672)/(C629)),((HLOOKUP(B635,'Summary Table'!$C$139:$AJ$144,5,FALSE))*C635+(HLOOKUP(B636,'Summary Table'!$C$139:$AJ$144,5,FALSE))*C636+HLOOKUP(B637,'Summary Table'!$C$139:$AJ$144,5,FALSE)*C637+C633*D622+D672)/(C629))</f>
        <v>#DIV/0!</v>
      </c>
    </row>
    <row r="683" spans="2:4" ht="23" thickBot="1">
      <c r="B683" s="99" t="s">
        <v>26</v>
      </c>
      <c r="C683" s="100"/>
      <c r="D683" s="101" t="e">
        <f>IF(B637="None", IF(B636="None",  IF(B635="None", (C633*D623+D673)/(C629), ((HLOOKUP(B635,'Summary Table'!$C$139:$AJ$144,6,FALSE))*C635+C633*D623+D673)/(C629)), ((HLOOKUP(B635,'Summary Table'!$C$139:$AJ$144,6,FALSE))*C635+(HLOOKUP(B636,'Summary Table'!$C$139:$AJ$144,6,FALSE))*C636+C633*D623+D673)/(C629)),((HLOOKUP(B635,'Summary Table'!$C$139:$AJ$144,6,FALSE))*C635+(HLOOKUP(B636,'Summary Table'!$C$139:$AJ$144,6,FALSE))*C636+HLOOKUP(B637,'Summary Table'!$C$139:$AJ$144,6,FALSE)*C637+C633*D623+D673)/(C629))</f>
        <v>#DIV/0!</v>
      </c>
    </row>
    <row r="684" spans="2:4" ht="23" thickTop="1"/>
  </sheetData>
  <mergeCells count="29">
    <mergeCell ref="B669:D669"/>
    <mergeCell ref="F1:H1"/>
    <mergeCell ref="C2:E2"/>
    <mergeCell ref="F2:H2"/>
    <mergeCell ref="B326:D326"/>
    <mergeCell ref="B386:D386"/>
    <mergeCell ref="B369:D369"/>
    <mergeCell ref="B249:D249"/>
    <mergeCell ref="B129:D129"/>
    <mergeCell ref="B189:D189"/>
    <mergeCell ref="G3:I3"/>
    <mergeCell ref="B5:M5"/>
    <mergeCell ref="B21:M23"/>
    <mergeCell ref="B26:D26"/>
    <mergeCell ref="B86:D86"/>
    <mergeCell ref="B146:D146"/>
    <mergeCell ref="B549:D549"/>
    <mergeCell ref="B626:D626"/>
    <mergeCell ref="B309:D309"/>
    <mergeCell ref="B446:D446"/>
    <mergeCell ref="B506:D506"/>
    <mergeCell ref="B566:D566"/>
    <mergeCell ref="B609:D609"/>
    <mergeCell ref="B266:D266"/>
    <mergeCell ref="B69:D69"/>
    <mergeCell ref="C1:E1"/>
    <mergeCell ref="B429:D429"/>
    <mergeCell ref="B489:D489"/>
    <mergeCell ref="B206:D206"/>
  </mergeCells>
  <phoneticPr fontId="8" type="noConversion"/>
  <dataValidations count="1">
    <dataValidation type="list" allowBlank="1" showInputMessage="1" showErrorMessage="1" sqref="B635:B637 B575:B577 B455:B457 B335:B337 B215:B217 B155:B157 B35:B37 B95:B97 B275:B277 B395:B397 B515:B517" xr:uid="{00000000-0002-0000-0200-000000000000}">
      <formula1>frag_step</formula1>
    </dataValidation>
  </dataValidations>
  <pageMargins left="0.25" right="0.25" top="1" bottom="1" header="0.5" footer="0.5"/>
  <pageSetup scale="51" fitToHeight="12" orientation="landscape" r:id="rId1"/>
  <headerFooter alignWithMargins="0"/>
  <rowBreaks count="11" manualBreakCount="11">
    <brk id="23" max="13" man="1"/>
    <brk id="84" max="13" man="1"/>
    <brk id="144" max="13" man="1"/>
    <brk id="204" max="13" man="1"/>
    <brk id="264" max="13" man="1"/>
    <brk id="324" max="13" man="1"/>
    <brk id="384" max="13" man="1"/>
    <brk id="444" max="13" man="1"/>
    <brk id="504" max="13" man="1"/>
    <brk id="564" max="13" man="1"/>
    <brk id="624" max="13" man="1"/>
  </rowBreaks>
  <drawing r:id="rId2"/>
  <legacyDrawing r:id="rId3"/>
  <oleObjects>
    <mc:AlternateContent xmlns:mc="http://schemas.openxmlformats.org/markup-compatibility/2006">
      <mc:Choice Requires="x14">
        <oleObject progId="MSPhotoEd.3" shapeId="2051" r:id="rId4">
          <objectPr defaultSize="0" autoPict="0" r:id="rId5">
            <anchor moveWithCells="1" sizeWithCells="1">
              <from>
                <xdr:col>11</xdr:col>
                <xdr:colOff>0</xdr:colOff>
                <xdr:row>1</xdr:row>
                <xdr:rowOff>0</xdr:rowOff>
              </from>
              <to>
                <xdr:col>12</xdr:col>
                <xdr:colOff>0</xdr:colOff>
                <xdr:row>1</xdr:row>
                <xdr:rowOff>1092200</xdr:rowOff>
              </to>
            </anchor>
          </objectPr>
        </oleObject>
      </mc:Choice>
      <mc:Fallback>
        <oleObject progId="MSPhotoEd.3" shapeId="2051" r:id="rId4"/>
      </mc:Fallback>
    </mc:AlternateContent>
    <mc:AlternateContent xmlns:mc="http://schemas.openxmlformats.org/markup-compatibility/2006">
      <mc:Choice Requires="x14">
        <oleObject progId="MSPhotoEd.3" shapeId="2052" r:id="rId6">
          <objectPr defaultSize="0" autoPict="0" r:id="rId5">
            <anchor moveWithCells="1" sizeWithCells="1">
              <from>
                <xdr:col>9</xdr:col>
                <xdr:colOff>101600</xdr:colOff>
                <xdr:row>0</xdr:row>
                <xdr:rowOff>50800</xdr:rowOff>
              </from>
              <to>
                <xdr:col>11</xdr:col>
                <xdr:colOff>139700</xdr:colOff>
                <xdr:row>2</xdr:row>
                <xdr:rowOff>38100</xdr:rowOff>
              </to>
            </anchor>
          </objectPr>
        </oleObject>
      </mc:Choice>
      <mc:Fallback>
        <oleObject progId="MSPhotoEd.3" shapeId="2052" r:id="rId6"/>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M684"/>
  <sheetViews>
    <sheetView zoomScale="70" zoomScaleNormal="70" workbookViewId="0">
      <selection activeCell="F31" sqref="F31"/>
    </sheetView>
  </sheetViews>
  <sheetFormatPr baseColWidth="10" defaultColWidth="8.75" defaultRowHeight="22"/>
  <cols>
    <col min="1" max="1" width="3.75" customWidth="1"/>
    <col min="2" max="2" width="64.75" style="50" customWidth="1"/>
    <col min="3" max="8" width="15.75" customWidth="1"/>
    <col min="9" max="9" width="43.5" customWidth="1"/>
    <col min="10" max="13" width="15.75" customWidth="1"/>
  </cols>
  <sheetData>
    <row r="1" spans="2:13" ht="87" customHeight="1" thickBot="1">
      <c r="B1" s="126" t="s">
        <v>112</v>
      </c>
      <c r="C1" s="152" t="s">
        <v>113</v>
      </c>
      <c r="D1" s="152"/>
      <c r="E1" s="152"/>
      <c r="F1" s="153" t="s">
        <v>114</v>
      </c>
      <c r="G1" s="153"/>
      <c r="H1" s="153"/>
      <c r="I1" s="129" t="s">
        <v>160</v>
      </c>
    </row>
    <row r="2" spans="2:13" ht="87" customHeight="1">
      <c r="B2" s="127" t="s">
        <v>118</v>
      </c>
      <c r="C2" s="154" t="s">
        <v>119</v>
      </c>
      <c r="D2" s="154"/>
      <c r="E2" s="154"/>
      <c r="F2" s="155" t="s">
        <v>115</v>
      </c>
      <c r="G2" s="156"/>
      <c r="H2" s="157"/>
      <c r="I2" s="125"/>
      <c r="J2" s="125"/>
      <c r="K2" s="125"/>
    </row>
    <row r="3" spans="2:13">
      <c r="G3" s="158"/>
      <c r="H3" s="158"/>
      <c r="I3" s="158"/>
    </row>
    <row r="4" spans="2:13" ht="23" thickBot="1"/>
    <row r="5" spans="2:13" ht="30" thickTop="1" thickBot="1">
      <c r="B5" s="143" t="s">
        <v>33</v>
      </c>
      <c r="C5" s="144"/>
      <c r="D5" s="144"/>
      <c r="E5" s="144"/>
      <c r="F5" s="144"/>
      <c r="G5" s="144"/>
      <c r="H5" s="144"/>
      <c r="I5" s="144"/>
      <c r="J5" s="144"/>
      <c r="K5" s="144"/>
      <c r="L5" s="144"/>
      <c r="M5" s="145"/>
    </row>
    <row r="6" spans="2:13" ht="24" thickTop="1" thickBot="1">
      <c r="B6" s="45" t="s">
        <v>5</v>
      </c>
      <c r="C6" s="46">
        <v>1</v>
      </c>
      <c r="D6" s="46">
        <v>2</v>
      </c>
      <c r="E6" s="46">
        <v>3</v>
      </c>
      <c r="F6" s="46">
        <v>4</v>
      </c>
      <c r="G6" s="46">
        <v>5</v>
      </c>
      <c r="H6" s="46">
        <v>6</v>
      </c>
      <c r="I6" s="46">
        <v>7</v>
      </c>
      <c r="J6" s="46">
        <v>8</v>
      </c>
      <c r="K6" s="46">
        <v>9</v>
      </c>
      <c r="L6" s="46">
        <v>10</v>
      </c>
      <c r="M6" s="47">
        <v>11</v>
      </c>
    </row>
    <row r="7" spans="2:13" ht="23" thickTop="1">
      <c r="B7" s="42" t="s">
        <v>0</v>
      </c>
      <c r="C7" s="106">
        <f>D70</f>
        <v>0</v>
      </c>
      <c r="D7" s="106">
        <f>D130</f>
        <v>0</v>
      </c>
      <c r="E7" s="106">
        <f>D190</f>
        <v>0</v>
      </c>
      <c r="F7" s="106">
        <f>D250</f>
        <v>0</v>
      </c>
      <c r="G7" s="106">
        <f>D310</f>
        <v>0</v>
      </c>
      <c r="H7" s="106">
        <f>D370</f>
        <v>0</v>
      </c>
      <c r="I7" s="106">
        <f>D430</f>
        <v>0</v>
      </c>
      <c r="J7" s="106">
        <f t="shared" ref="J7:J20" si="0">D490</f>
        <v>0</v>
      </c>
      <c r="K7" s="106">
        <f>D550</f>
        <v>0</v>
      </c>
      <c r="L7" s="106">
        <f>D610</f>
        <v>0</v>
      </c>
      <c r="M7" s="111">
        <f>D670</f>
        <v>0</v>
      </c>
    </row>
    <row r="8" spans="2:13">
      <c r="B8" s="40" t="s">
        <v>1</v>
      </c>
      <c r="C8" s="107">
        <f t="shared" ref="C8:C20" si="1">D71</f>
        <v>9.3000000000000007</v>
      </c>
      <c r="D8" s="107">
        <f t="shared" ref="D8:D20" si="2">D131</f>
        <v>0</v>
      </c>
      <c r="E8" s="107">
        <f t="shared" ref="E8:E20" si="3">D191</f>
        <v>0</v>
      </c>
      <c r="F8" s="107">
        <f t="shared" ref="F8:F20" si="4">D251</f>
        <v>0</v>
      </c>
      <c r="G8" s="107">
        <f t="shared" ref="G8:G20" si="5">D311</f>
        <v>0</v>
      </c>
      <c r="H8" s="107">
        <f t="shared" ref="H8:H20" si="6">D371</f>
        <v>0</v>
      </c>
      <c r="I8" s="107">
        <f t="shared" ref="I8:I20" si="7">D431</f>
        <v>0</v>
      </c>
      <c r="J8" s="107">
        <f t="shared" si="0"/>
        <v>0</v>
      </c>
      <c r="K8" s="107">
        <f t="shared" ref="K8:K20" si="8">D551</f>
        <v>0</v>
      </c>
      <c r="L8" s="107">
        <f t="shared" ref="L8:L20" si="9">D611</f>
        <v>0</v>
      </c>
      <c r="M8" s="108">
        <f t="shared" ref="M8:M20" si="10">D671</f>
        <v>0</v>
      </c>
    </row>
    <row r="9" spans="2:13">
      <c r="B9" s="40" t="s">
        <v>2</v>
      </c>
      <c r="C9" s="107">
        <f t="shared" si="1"/>
        <v>150</v>
      </c>
      <c r="D9" s="107">
        <f t="shared" si="2"/>
        <v>0</v>
      </c>
      <c r="E9" s="107">
        <f t="shared" si="3"/>
        <v>0</v>
      </c>
      <c r="F9" s="107">
        <f t="shared" si="4"/>
        <v>0</v>
      </c>
      <c r="G9" s="107">
        <f t="shared" si="5"/>
        <v>0</v>
      </c>
      <c r="H9" s="107">
        <f t="shared" si="6"/>
        <v>0</v>
      </c>
      <c r="I9" s="107">
        <f t="shared" si="7"/>
        <v>0</v>
      </c>
      <c r="J9" s="107">
        <f t="shared" si="0"/>
        <v>0</v>
      </c>
      <c r="K9" s="107">
        <f t="shared" si="8"/>
        <v>0</v>
      </c>
      <c r="L9" s="107">
        <f t="shared" si="9"/>
        <v>0</v>
      </c>
      <c r="M9" s="108">
        <f t="shared" si="10"/>
        <v>0</v>
      </c>
    </row>
    <row r="10" spans="2:13">
      <c r="B10" s="40" t="s">
        <v>3</v>
      </c>
      <c r="C10" s="107">
        <f t="shared" si="1"/>
        <v>0</v>
      </c>
      <c r="D10" s="107">
        <f t="shared" si="2"/>
        <v>0</v>
      </c>
      <c r="E10" s="107">
        <f t="shared" si="3"/>
        <v>0</v>
      </c>
      <c r="F10" s="107">
        <f t="shared" si="4"/>
        <v>0</v>
      </c>
      <c r="G10" s="107">
        <f t="shared" si="5"/>
        <v>0</v>
      </c>
      <c r="H10" s="107">
        <f t="shared" si="6"/>
        <v>0</v>
      </c>
      <c r="I10" s="107">
        <f t="shared" si="7"/>
        <v>0</v>
      </c>
      <c r="J10" s="107">
        <f t="shared" si="0"/>
        <v>0</v>
      </c>
      <c r="K10" s="107">
        <f t="shared" si="8"/>
        <v>0</v>
      </c>
      <c r="L10" s="107">
        <f t="shared" si="9"/>
        <v>0</v>
      </c>
      <c r="M10" s="108">
        <f t="shared" si="10"/>
        <v>0</v>
      </c>
    </row>
    <row r="11" spans="2:13">
      <c r="B11" s="41" t="s">
        <v>6</v>
      </c>
      <c r="C11" s="43" t="e">
        <f t="shared" si="1"/>
        <v>#DIV/0!</v>
      </c>
      <c r="D11" s="43" t="e">
        <f t="shared" si="2"/>
        <v>#DIV/0!</v>
      </c>
      <c r="E11" s="43" t="e">
        <f t="shared" si="3"/>
        <v>#DIV/0!</v>
      </c>
      <c r="F11" s="43" t="e">
        <f t="shared" si="4"/>
        <v>#DIV/0!</v>
      </c>
      <c r="G11" s="43" t="e">
        <f t="shared" si="5"/>
        <v>#DIV/0!</v>
      </c>
      <c r="H11" s="43" t="e">
        <f t="shared" si="6"/>
        <v>#DIV/0!</v>
      </c>
      <c r="I11" s="43" t="e">
        <f t="shared" si="7"/>
        <v>#DIV/0!</v>
      </c>
      <c r="J11" s="43" t="e">
        <f t="shared" si="0"/>
        <v>#DIV/0!</v>
      </c>
      <c r="K11" s="43" t="e">
        <f t="shared" si="8"/>
        <v>#DIV/0!</v>
      </c>
      <c r="L11" s="43" t="e">
        <f t="shared" si="9"/>
        <v>#DIV/0!</v>
      </c>
      <c r="M11" s="44" t="e">
        <f t="shared" si="10"/>
        <v>#DIV/0!</v>
      </c>
    </row>
    <row r="12" spans="2:13">
      <c r="B12" s="41" t="s">
        <v>19</v>
      </c>
      <c r="C12" s="43" t="e">
        <f t="shared" si="1"/>
        <v>#DIV/0!</v>
      </c>
      <c r="D12" s="43" t="e">
        <f t="shared" si="2"/>
        <v>#DIV/0!</v>
      </c>
      <c r="E12" s="43" t="e">
        <f t="shared" si="3"/>
        <v>#DIV/0!</v>
      </c>
      <c r="F12" s="43" t="e">
        <f t="shared" si="4"/>
        <v>#DIV/0!</v>
      </c>
      <c r="G12" s="43" t="e">
        <f t="shared" si="5"/>
        <v>#DIV/0!</v>
      </c>
      <c r="H12" s="43" t="e">
        <f t="shared" si="6"/>
        <v>#DIV/0!</v>
      </c>
      <c r="I12" s="43" t="e">
        <f t="shared" si="7"/>
        <v>#DIV/0!</v>
      </c>
      <c r="J12" s="43" t="e">
        <f t="shared" si="0"/>
        <v>#DIV/0!</v>
      </c>
      <c r="K12" s="43" t="e">
        <f t="shared" si="8"/>
        <v>#DIV/0!</v>
      </c>
      <c r="L12" s="43" t="e">
        <f t="shared" si="9"/>
        <v>#DIV/0!</v>
      </c>
      <c r="M12" s="44" t="e">
        <f t="shared" si="10"/>
        <v>#DIV/0!</v>
      </c>
    </row>
    <row r="13" spans="2:13">
      <c r="B13" s="41" t="s">
        <v>20</v>
      </c>
      <c r="C13" s="43" t="e">
        <f t="shared" si="1"/>
        <v>#DIV/0!</v>
      </c>
      <c r="D13" s="43" t="e">
        <f t="shared" si="2"/>
        <v>#DIV/0!</v>
      </c>
      <c r="E13" s="43" t="e">
        <f t="shared" si="3"/>
        <v>#DIV/0!</v>
      </c>
      <c r="F13" s="43" t="e">
        <f t="shared" si="4"/>
        <v>#DIV/0!</v>
      </c>
      <c r="G13" s="43" t="e">
        <f t="shared" si="5"/>
        <v>#DIV/0!</v>
      </c>
      <c r="H13" s="43" t="e">
        <f t="shared" si="6"/>
        <v>#DIV/0!</v>
      </c>
      <c r="I13" s="43" t="e">
        <f t="shared" si="7"/>
        <v>#DIV/0!</v>
      </c>
      <c r="J13" s="43" t="e">
        <f t="shared" si="0"/>
        <v>#DIV/0!</v>
      </c>
      <c r="K13" s="43" t="e">
        <f t="shared" si="8"/>
        <v>#DIV/0!</v>
      </c>
      <c r="L13" s="43" t="e">
        <f t="shared" si="9"/>
        <v>#DIV/0!</v>
      </c>
      <c r="M13" s="44" t="e">
        <f t="shared" si="10"/>
        <v>#DIV/0!</v>
      </c>
    </row>
    <row r="14" spans="2:13">
      <c r="B14" s="41" t="s">
        <v>21</v>
      </c>
      <c r="C14" s="43" t="e">
        <f t="shared" si="1"/>
        <v>#DIV/0!</v>
      </c>
      <c r="D14" s="43" t="e">
        <f t="shared" si="2"/>
        <v>#DIV/0!</v>
      </c>
      <c r="E14" s="43" t="e">
        <f t="shared" si="3"/>
        <v>#DIV/0!</v>
      </c>
      <c r="F14" s="43" t="e">
        <f t="shared" si="4"/>
        <v>#DIV/0!</v>
      </c>
      <c r="G14" s="43" t="e">
        <f t="shared" si="5"/>
        <v>#DIV/0!</v>
      </c>
      <c r="H14" s="43" t="e">
        <f t="shared" si="6"/>
        <v>#DIV/0!</v>
      </c>
      <c r="I14" s="43" t="e">
        <f t="shared" si="7"/>
        <v>#DIV/0!</v>
      </c>
      <c r="J14" s="43" t="e">
        <f t="shared" si="0"/>
        <v>#DIV/0!</v>
      </c>
      <c r="K14" s="43" t="e">
        <f t="shared" si="8"/>
        <v>#DIV/0!</v>
      </c>
      <c r="L14" s="43" t="e">
        <f t="shared" si="9"/>
        <v>#DIV/0!</v>
      </c>
      <c r="M14" s="44" t="e">
        <f t="shared" si="10"/>
        <v>#DIV/0!</v>
      </c>
    </row>
    <row r="15" spans="2:13">
      <c r="B15" s="41" t="s">
        <v>22</v>
      </c>
      <c r="C15" s="43" t="e">
        <f t="shared" si="1"/>
        <v>#DIV/0!</v>
      </c>
      <c r="D15" s="43" t="e">
        <f t="shared" si="2"/>
        <v>#DIV/0!</v>
      </c>
      <c r="E15" s="43" t="e">
        <f t="shared" si="3"/>
        <v>#DIV/0!</v>
      </c>
      <c r="F15" s="43" t="e">
        <f t="shared" si="4"/>
        <v>#DIV/0!</v>
      </c>
      <c r="G15" s="43" t="e">
        <f t="shared" si="5"/>
        <v>#DIV/0!</v>
      </c>
      <c r="H15" s="43" t="e">
        <f t="shared" si="6"/>
        <v>#DIV/0!</v>
      </c>
      <c r="I15" s="43" t="e">
        <f t="shared" si="7"/>
        <v>#DIV/0!</v>
      </c>
      <c r="J15" s="43" t="e">
        <f t="shared" si="0"/>
        <v>#DIV/0!</v>
      </c>
      <c r="K15" s="43" t="e">
        <f t="shared" si="8"/>
        <v>#DIV/0!</v>
      </c>
      <c r="L15" s="43" t="e">
        <f t="shared" si="9"/>
        <v>#DIV/0!</v>
      </c>
      <c r="M15" s="44" t="e">
        <f t="shared" si="10"/>
        <v>#DIV/0!</v>
      </c>
    </row>
    <row r="16" spans="2:13">
      <c r="B16" s="102" t="s">
        <v>14</v>
      </c>
      <c r="C16" s="103" t="e">
        <f t="shared" si="1"/>
        <v>#DIV/0!</v>
      </c>
      <c r="D16" s="103" t="e">
        <f>D139</f>
        <v>#DIV/0!</v>
      </c>
      <c r="E16" s="103" t="e">
        <f t="shared" si="3"/>
        <v>#DIV/0!</v>
      </c>
      <c r="F16" s="103" t="e">
        <f t="shared" si="4"/>
        <v>#DIV/0!</v>
      </c>
      <c r="G16" s="103" t="e">
        <f t="shared" si="5"/>
        <v>#DIV/0!</v>
      </c>
      <c r="H16" s="103" t="e">
        <f t="shared" si="6"/>
        <v>#DIV/0!</v>
      </c>
      <c r="I16" s="103" t="e">
        <f t="shared" si="7"/>
        <v>#DIV/0!</v>
      </c>
      <c r="J16" s="103" t="e">
        <f t="shared" si="0"/>
        <v>#DIV/0!</v>
      </c>
      <c r="K16" s="103" t="e">
        <f t="shared" si="8"/>
        <v>#DIV/0!</v>
      </c>
      <c r="L16" s="103" t="e">
        <f t="shared" si="9"/>
        <v>#DIV/0!</v>
      </c>
      <c r="M16" s="109" t="e">
        <f t="shared" si="10"/>
        <v>#DIV/0!</v>
      </c>
    </row>
    <row r="17" spans="2:13">
      <c r="B17" s="102" t="s">
        <v>23</v>
      </c>
      <c r="C17" s="103" t="e">
        <f t="shared" si="1"/>
        <v>#DIV/0!</v>
      </c>
      <c r="D17" s="103" t="e">
        <f t="shared" si="2"/>
        <v>#DIV/0!</v>
      </c>
      <c r="E17" s="103" t="e">
        <f t="shared" si="3"/>
        <v>#DIV/0!</v>
      </c>
      <c r="F17" s="103" t="e">
        <f t="shared" si="4"/>
        <v>#DIV/0!</v>
      </c>
      <c r="G17" s="103" t="e">
        <f t="shared" si="5"/>
        <v>#DIV/0!</v>
      </c>
      <c r="H17" s="103" t="e">
        <f t="shared" si="6"/>
        <v>#DIV/0!</v>
      </c>
      <c r="I17" s="103" t="e">
        <f t="shared" si="7"/>
        <v>#DIV/0!</v>
      </c>
      <c r="J17" s="103" t="e">
        <f t="shared" si="0"/>
        <v>#DIV/0!</v>
      </c>
      <c r="K17" s="103" t="e">
        <f t="shared" si="8"/>
        <v>#DIV/0!</v>
      </c>
      <c r="L17" s="103" t="e">
        <f t="shared" si="9"/>
        <v>#DIV/0!</v>
      </c>
      <c r="M17" s="109" t="e">
        <f t="shared" si="10"/>
        <v>#DIV/0!</v>
      </c>
    </row>
    <row r="18" spans="2:13">
      <c r="B18" s="102" t="s">
        <v>24</v>
      </c>
      <c r="C18" s="103" t="e">
        <f t="shared" si="1"/>
        <v>#DIV/0!</v>
      </c>
      <c r="D18" s="103" t="e">
        <f t="shared" si="2"/>
        <v>#DIV/0!</v>
      </c>
      <c r="E18" s="103" t="e">
        <f t="shared" si="3"/>
        <v>#DIV/0!</v>
      </c>
      <c r="F18" s="103" t="e">
        <f t="shared" si="4"/>
        <v>#DIV/0!</v>
      </c>
      <c r="G18" s="103" t="e">
        <f t="shared" si="5"/>
        <v>#DIV/0!</v>
      </c>
      <c r="H18" s="103" t="e">
        <f t="shared" si="6"/>
        <v>#DIV/0!</v>
      </c>
      <c r="I18" s="103" t="e">
        <f t="shared" si="7"/>
        <v>#DIV/0!</v>
      </c>
      <c r="J18" s="103" t="e">
        <f t="shared" si="0"/>
        <v>#DIV/0!</v>
      </c>
      <c r="K18" s="103" t="e">
        <f t="shared" si="8"/>
        <v>#DIV/0!</v>
      </c>
      <c r="L18" s="103" t="e">
        <f t="shared" si="9"/>
        <v>#DIV/0!</v>
      </c>
      <c r="M18" s="109" t="e">
        <f t="shared" si="10"/>
        <v>#DIV/0!</v>
      </c>
    </row>
    <row r="19" spans="2:13">
      <c r="B19" s="102" t="s">
        <v>25</v>
      </c>
      <c r="C19" s="103" t="e">
        <f>D82</f>
        <v>#DIV/0!</v>
      </c>
      <c r="D19" s="103" t="e">
        <f t="shared" si="2"/>
        <v>#DIV/0!</v>
      </c>
      <c r="E19" s="103" t="e">
        <f t="shared" si="3"/>
        <v>#DIV/0!</v>
      </c>
      <c r="F19" s="103" t="e">
        <f t="shared" si="4"/>
        <v>#DIV/0!</v>
      </c>
      <c r="G19" s="103" t="e">
        <f t="shared" si="5"/>
        <v>#DIV/0!</v>
      </c>
      <c r="H19" s="103" t="e">
        <f t="shared" si="6"/>
        <v>#DIV/0!</v>
      </c>
      <c r="I19" s="103" t="e">
        <f t="shared" si="7"/>
        <v>#DIV/0!</v>
      </c>
      <c r="J19" s="103" t="e">
        <f t="shared" si="0"/>
        <v>#DIV/0!</v>
      </c>
      <c r="K19" s="103" t="e">
        <f t="shared" si="8"/>
        <v>#DIV/0!</v>
      </c>
      <c r="L19" s="103" t="e">
        <f t="shared" si="9"/>
        <v>#DIV/0!</v>
      </c>
      <c r="M19" s="109" t="e">
        <f t="shared" si="10"/>
        <v>#DIV/0!</v>
      </c>
    </row>
    <row r="20" spans="2:13" ht="23" thickBot="1">
      <c r="B20" s="104" t="s">
        <v>26</v>
      </c>
      <c r="C20" s="105" t="e">
        <f t="shared" si="1"/>
        <v>#DIV/0!</v>
      </c>
      <c r="D20" s="105" t="e">
        <f t="shared" si="2"/>
        <v>#DIV/0!</v>
      </c>
      <c r="E20" s="105" t="e">
        <f t="shared" si="3"/>
        <v>#DIV/0!</v>
      </c>
      <c r="F20" s="105" t="e">
        <f t="shared" si="4"/>
        <v>#DIV/0!</v>
      </c>
      <c r="G20" s="105" t="e">
        <f t="shared" si="5"/>
        <v>#DIV/0!</v>
      </c>
      <c r="H20" s="105" t="e">
        <f t="shared" si="6"/>
        <v>#DIV/0!</v>
      </c>
      <c r="I20" s="105" t="e">
        <f t="shared" si="7"/>
        <v>#DIV/0!</v>
      </c>
      <c r="J20" s="105" t="e">
        <f t="shared" si="0"/>
        <v>#DIV/0!</v>
      </c>
      <c r="K20" s="105" t="e">
        <f t="shared" si="8"/>
        <v>#DIV/0!</v>
      </c>
      <c r="L20" s="105" t="e">
        <f t="shared" si="9"/>
        <v>#DIV/0!</v>
      </c>
      <c r="M20" s="110" t="e">
        <f t="shared" si="10"/>
        <v>#DIV/0!</v>
      </c>
    </row>
    <row r="21" spans="2:13" ht="13.5" customHeight="1">
      <c r="B21" s="133" t="s">
        <v>134</v>
      </c>
      <c r="C21" s="134"/>
      <c r="D21" s="134"/>
      <c r="E21" s="134"/>
      <c r="F21" s="134"/>
      <c r="G21" s="134"/>
      <c r="H21" s="134"/>
      <c r="I21" s="134"/>
      <c r="J21" s="134"/>
      <c r="K21" s="134"/>
      <c r="L21" s="134"/>
      <c r="M21" s="135"/>
    </row>
    <row r="22" spans="2:13">
      <c r="B22" s="136"/>
      <c r="C22" s="137"/>
      <c r="D22" s="137"/>
      <c r="E22" s="137"/>
      <c r="F22" s="137"/>
      <c r="G22" s="137"/>
      <c r="H22" s="137"/>
      <c r="I22" s="137"/>
      <c r="J22" s="137"/>
      <c r="K22" s="137"/>
      <c r="L22" s="137"/>
      <c r="M22" s="138"/>
    </row>
    <row r="23" spans="2:13" ht="23" thickBot="1">
      <c r="B23" s="139"/>
      <c r="C23" s="140"/>
      <c r="D23" s="140"/>
      <c r="E23" s="140"/>
      <c r="F23" s="140"/>
      <c r="G23" s="140"/>
      <c r="H23" s="140"/>
      <c r="I23" s="140"/>
      <c r="J23" s="140"/>
      <c r="K23" s="140"/>
      <c r="L23" s="140"/>
      <c r="M23" s="141"/>
    </row>
    <row r="25" spans="2:13" ht="27" thickBot="1">
      <c r="B25" s="62"/>
    </row>
    <row r="26" spans="2:13" ht="25" thickTop="1">
      <c r="B26" s="146" t="s">
        <v>79</v>
      </c>
      <c r="C26" s="147">
        <v>1</v>
      </c>
      <c r="D26" s="148" t="str">
        <f>"/"&amp;B33&amp;""</f>
        <v>/D</v>
      </c>
      <c r="E26" s="3"/>
      <c r="G26" s="1"/>
    </row>
    <row r="27" spans="2:13">
      <c r="B27" s="65"/>
      <c r="C27" s="5" t="s">
        <v>8</v>
      </c>
      <c r="D27" s="19" t="s">
        <v>9</v>
      </c>
      <c r="E27" s="2"/>
    </row>
    <row r="28" spans="2:13">
      <c r="B28" s="21" t="s">
        <v>71</v>
      </c>
      <c r="C28" s="66"/>
      <c r="D28" s="67" t="s">
        <v>15</v>
      </c>
      <c r="E28" s="4"/>
      <c r="F28" s="4"/>
    </row>
    <row r="29" spans="2:13" ht="23" thickBot="1">
      <c r="B29" s="21" t="s">
        <v>72</v>
      </c>
      <c r="C29" s="66"/>
      <c r="D29" s="67" t="s">
        <v>15</v>
      </c>
      <c r="E29" s="3"/>
      <c r="F29" s="4"/>
      <c r="G29" s="4"/>
      <c r="H29" s="58"/>
    </row>
    <row r="30" spans="2:13" ht="23" thickBot="1">
      <c r="B30" s="68"/>
      <c r="C30" s="20"/>
      <c r="D30" s="69"/>
    </row>
    <row r="31" spans="2:13" ht="31.5" customHeight="1" thickBot="1">
      <c r="B31" s="70" t="s">
        <v>7</v>
      </c>
      <c r="C31" s="71" t="s">
        <v>10</v>
      </c>
      <c r="D31" s="72" t="s">
        <v>9</v>
      </c>
      <c r="G31" s="162"/>
      <c r="H31" s="162"/>
      <c r="I31" s="162"/>
    </row>
    <row r="32" spans="2:13">
      <c r="B32" s="73" t="s">
        <v>29</v>
      </c>
      <c r="C32" s="74"/>
      <c r="D32" s="75"/>
    </row>
    <row r="33" spans="2:4" ht="23" thickBot="1">
      <c r="B33" s="76" t="s">
        <v>148</v>
      </c>
      <c r="C33" s="77">
        <f>C28</f>
        <v>0</v>
      </c>
      <c r="D33" s="78" t="s">
        <v>15</v>
      </c>
    </row>
    <row r="34" spans="2:4">
      <c r="B34" s="73" t="s">
        <v>30</v>
      </c>
      <c r="C34" s="79"/>
      <c r="D34" s="75"/>
    </row>
    <row r="35" spans="2:4">
      <c r="B35" s="80" t="s">
        <v>36</v>
      </c>
      <c r="C35" s="81"/>
      <c r="D35" s="78" t="s">
        <v>15</v>
      </c>
    </row>
    <row r="36" spans="2:4">
      <c r="B36" s="80" t="s">
        <v>36</v>
      </c>
      <c r="C36" s="81"/>
      <c r="D36" s="78" t="s">
        <v>15</v>
      </c>
    </row>
    <row r="37" spans="2:4">
      <c r="B37" s="80" t="s">
        <v>36</v>
      </c>
      <c r="C37" s="81"/>
      <c r="D37" s="78" t="s">
        <v>15</v>
      </c>
    </row>
    <row r="38" spans="2:4">
      <c r="B38" s="82" t="s">
        <v>12</v>
      </c>
      <c r="C38" s="83"/>
      <c r="D38" s="84"/>
    </row>
    <row r="39" spans="2:4">
      <c r="B39" s="76" t="s">
        <v>139</v>
      </c>
      <c r="C39" s="81">
        <v>7</v>
      </c>
      <c r="D39" s="78" t="s">
        <v>15</v>
      </c>
    </row>
    <row r="40" spans="2:4">
      <c r="B40" s="76" t="s">
        <v>149</v>
      </c>
      <c r="C40" s="81">
        <v>2.2999999999999998</v>
      </c>
      <c r="D40" s="78" t="s">
        <v>15</v>
      </c>
    </row>
    <row r="41" spans="2:4">
      <c r="B41" s="76"/>
      <c r="C41" s="81"/>
      <c r="D41" s="78" t="s">
        <v>15</v>
      </c>
    </row>
    <row r="42" spans="2:4">
      <c r="B42" s="76"/>
      <c r="C42" s="81"/>
      <c r="D42" s="78" t="s">
        <v>15</v>
      </c>
    </row>
    <row r="43" spans="2:4">
      <c r="B43" s="76"/>
      <c r="C43" s="81"/>
      <c r="D43" s="78" t="s">
        <v>15</v>
      </c>
    </row>
    <row r="44" spans="2:4">
      <c r="B44" s="76"/>
      <c r="C44" s="81"/>
      <c r="D44" s="78" t="s">
        <v>15</v>
      </c>
    </row>
    <row r="45" spans="2:4">
      <c r="B45" s="76"/>
      <c r="C45" s="81"/>
      <c r="D45" s="78" t="s">
        <v>15</v>
      </c>
    </row>
    <row r="46" spans="2:4">
      <c r="B46" s="76"/>
      <c r="C46" s="81"/>
      <c r="D46" s="78" t="s">
        <v>15</v>
      </c>
    </row>
    <row r="47" spans="2:4">
      <c r="B47" s="76"/>
      <c r="C47" s="81"/>
      <c r="D47" s="78" t="s">
        <v>15</v>
      </c>
    </row>
    <row r="48" spans="2:4">
      <c r="B48" s="82" t="s">
        <v>11</v>
      </c>
      <c r="C48" s="83"/>
      <c r="D48" s="84"/>
    </row>
    <row r="49" spans="2:8">
      <c r="B49" s="76" t="s">
        <v>150</v>
      </c>
      <c r="C49" s="85">
        <v>50</v>
      </c>
      <c r="D49" s="78" t="s">
        <v>15</v>
      </c>
    </row>
    <row r="50" spans="2:8">
      <c r="B50" s="76" t="s">
        <v>151</v>
      </c>
      <c r="C50" s="85">
        <v>20</v>
      </c>
      <c r="D50" s="78" t="s">
        <v>15</v>
      </c>
    </row>
    <row r="51" spans="2:8">
      <c r="B51" s="76" t="s">
        <v>152</v>
      </c>
      <c r="C51" s="85">
        <v>80</v>
      </c>
      <c r="D51" s="78" t="s">
        <v>15</v>
      </c>
    </row>
    <row r="52" spans="2:8">
      <c r="B52" s="76"/>
      <c r="C52" s="85"/>
      <c r="D52" s="78" t="s">
        <v>15</v>
      </c>
    </row>
    <row r="53" spans="2:8">
      <c r="B53" s="76"/>
      <c r="C53" s="85"/>
      <c r="D53" s="78" t="s">
        <v>15</v>
      </c>
    </row>
    <row r="54" spans="2:8">
      <c r="B54" s="76"/>
      <c r="C54" s="85"/>
      <c r="D54" s="78" t="s">
        <v>15</v>
      </c>
    </row>
    <row r="55" spans="2:8">
      <c r="B55" s="76"/>
      <c r="C55" s="85"/>
      <c r="D55" s="78" t="s">
        <v>15</v>
      </c>
    </row>
    <row r="56" spans="2:8">
      <c r="B56" s="76"/>
      <c r="C56" s="85"/>
      <c r="D56" s="78" t="s">
        <v>15</v>
      </c>
      <c r="G56" s="50"/>
    </row>
    <row r="57" spans="2:8">
      <c r="B57" s="76"/>
      <c r="C57" s="85"/>
      <c r="D57" s="78" t="s">
        <v>15</v>
      </c>
      <c r="G57" s="50"/>
    </row>
    <row r="58" spans="2:8">
      <c r="B58" s="82" t="s">
        <v>13</v>
      </c>
      <c r="C58" s="83"/>
      <c r="D58" s="84"/>
      <c r="G58" s="50"/>
    </row>
    <row r="59" spans="2:8">
      <c r="B59" s="86"/>
      <c r="C59" s="85"/>
      <c r="D59" s="78" t="s">
        <v>15</v>
      </c>
    </row>
    <row r="60" spans="2:8">
      <c r="B60" s="86"/>
      <c r="C60" s="85"/>
      <c r="D60" s="78" t="s">
        <v>15</v>
      </c>
      <c r="F60" s="50"/>
    </row>
    <row r="61" spans="2:8">
      <c r="B61" s="86"/>
      <c r="C61" s="85"/>
      <c r="D61" s="78" t="s">
        <v>15</v>
      </c>
      <c r="F61" s="50"/>
      <c r="H61" s="50"/>
    </row>
    <row r="62" spans="2:8">
      <c r="B62" s="86"/>
      <c r="C62" s="85"/>
      <c r="D62" s="78" t="s">
        <v>15</v>
      </c>
      <c r="H62" s="50"/>
    </row>
    <row r="63" spans="2:8">
      <c r="B63" s="86"/>
      <c r="C63" s="85"/>
      <c r="D63" s="78" t="s">
        <v>15</v>
      </c>
      <c r="F63" s="50"/>
      <c r="G63" s="50"/>
      <c r="H63" s="50"/>
    </row>
    <row r="64" spans="2:8">
      <c r="B64" s="86"/>
      <c r="C64" s="85"/>
      <c r="D64" s="78" t="s">
        <v>15</v>
      </c>
      <c r="F64" s="50"/>
      <c r="H64" s="50"/>
    </row>
    <row r="65" spans="2:8">
      <c r="B65" s="86"/>
      <c r="C65" s="85"/>
      <c r="D65" s="78" t="s">
        <v>15</v>
      </c>
      <c r="F65" s="50"/>
      <c r="H65" s="50"/>
    </row>
    <row r="66" spans="2:8">
      <c r="B66" s="86"/>
      <c r="C66" s="85"/>
      <c r="D66" s="78" t="s">
        <v>15</v>
      </c>
      <c r="H66" s="50"/>
    </row>
    <row r="67" spans="2:8" ht="23" thickBot="1">
      <c r="B67" s="87"/>
      <c r="C67" s="88"/>
      <c r="D67" s="89" t="s">
        <v>15</v>
      </c>
      <c r="F67" s="4"/>
      <c r="G67" s="4"/>
      <c r="H67" s="50"/>
    </row>
    <row r="68" spans="2:8" ht="23" thickBot="1">
      <c r="B68" s="9"/>
      <c r="C68" s="10"/>
      <c r="D68" s="11"/>
      <c r="E68" s="3"/>
      <c r="G68" s="56"/>
      <c r="H68" s="50"/>
    </row>
    <row r="69" spans="2:8" ht="25" thickBot="1">
      <c r="B69" s="149" t="s">
        <v>81</v>
      </c>
      <c r="C69" s="150"/>
      <c r="D69" s="151"/>
      <c r="H69" s="50"/>
    </row>
    <row r="70" spans="2:8">
      <c r="B70" s="15" t="s">
        <v>0</v>
      </c>
      <c r="C70" s="16"/>
      <c r="D70" s="90">
        <f>SUM(C33:C37)</f>
        <v>0</v>
      </c>
      <c r="H70" s="50"/>
    </row>
    <row r="71" spans="2:8">
      <c r="B71" s="17" t="s">
        <v>1</v>
      </c>
      <c r="C71" s="18"/>
      <c r="D71" s="91">
        <f>SUM(C39:C47)</f>
        <v>9.3000000000000007</v>
      </c>
      <c r="G71" s="50"/>
      <c r="H71" s="50"/>
    </row>
    <row r="72" spans="2:8">
      <c r="B72" s="17" t="s">
        <v>2</v>
      </c>
      <c r="C72" s="18"/>
      <c r="D72" s="91">
        <f>SUM(C49:C57)</f>
        <v>150</v>
      </c>
      <c r="G72" s="50"/>
      <c r="H72" s="50"/>
    </row>
    <row r="73" spans="2:8" ht="23" thickBot="1">
      <c r="B73" s="22" t="s">
        <v>3</v>
      </c>
      <c r="C73" s="23"/>
      <c r="D73" s="92">
        <f>SUM(C59:C67)</f>
        <v>0</v>
      </c>
      <c r="G73" s="50"/>
      <c r="H73" s="50"/>
    </row>
    <row r="74" spans="2:8" ht="23" thickTop="1">
      <c r="B74" s="36" t="s">
        <v>6</v>
      </c>
      <c r="C74" s="37"/>
      <c r="D74" s="24" t="e">
        <f>(D70+D71+D72+D73)/C29</f>
        <v>#DIV/0!</v>
      </c>
      <c r="G74" s="50"/>
      <c r="H74" s="50"/>
    </row>
    <row r="75" spans="2:8">
      <c r="B75" s="13" t="s">
        <v>19</v>
      </c>
      <c r="C75" s="14"/>
      <c r="D75" s="12" t="e">
        <f>(D70+D71+D72)/C29</f>
        <v>#DIV/0!</v>
      </c>
      <c r="G75" s="55"/>
      <c r="H75" s="50"/>
    </row>
    <row r="76" spans="2:8">
      <c r="B76" s="13" t="s">
        <v>20</v>
      </c>
      <c r="C76" s="14"/>
      <c r="D76" s="12" t="e">
        <f>(D70+D71)/C29</f>
        <v>#DIV/0!</v>
      </c>
      <c r="H76" s="50"/>
    </row>
    <row r="77" spans="2:8">
      <c r="B77" s="13" t="s">
        <v>21</v>
      </c>
      <c r="C77" s="14"/>
      <c r="D77" s="12" t="e">
        <f>D72/C29</f>
        <v>#DIV/0!</v>
      </c>
      <c r="H77" s="50"/>
    </row>
    <row r="78" spans="2:8" ht="23" thickBot="1">
      <c r="B78" s="38" t="s">
        <v>22</v>
      </c>
      <c r="C78" s="39"/>
      <c r="D78" s="8" t="e">
        <f>D73/C29</f>
        <v>#DIV/0!</v>
      </c>
      <c r="G78" s="50"/>
      <c r="H78" s="50"/>
    </row>
    <row r="79" spans="2:8" ht="23" thickTop="1">
      <c r="B79" s="93" t="s">
        <v>14</v>
      </c>
      <c r="C79" s="94"/>
      <c r="D79" s="95" t="e">
        <f>IF(B37="None", IF(B36="None",  IF(B35="None",D74, ((HLOOKUP(B35,'Summary Table'!$C$139:$AJ$144,2,FALSE))*C35+C33+D71+D72+D73)/(C29)), ((HLOOKUP(B35,'Summary Table'!$C$139:$AJ$144,2,FALSE))*C35+(HLOOKUP(B36,'Summary Table'!$C$139:$AJ$144,2,FALSE))*C36+C33+D71+D72+D73)/(C29)),((HLOOKUP(B35,'Summary Table'!$C$139:$AJ$144,2,FALSE))*C35+(HLOOKUP(B36,'Summary Table'!$C$139:$AJ$144,2,FALSE))*C36+HLOOKUP(B37,'Summary Table'!$C$139:$AJ$144,2,FALSE)*C37+C33+D71+D72+D73)/(C29))</f>
        <v>#DIV/0!</v>
      </c>
      <c r="E79" s="3"/>
      <c r="G79" s="50"/>
      <c r="H79" s="50"/>
    </row>
    <row r="80" spans="2:8">
      <c r="B80" s="96" t="s">
        <v>23</v>
      </c>
      <c r="C80" s="97"/>
      <c r="D80" s="98" t="e">
        <f>IF(B37="None", IF(B36="None",  IF(B35="None", D75, ((HLOOKUP(B35,'Summary Table'!$C$139:$AJ$144,3,FALSE))*C35+C33+D71+D72)/(C29)), ((HLOOKUP(B35,'Summary Table'!$C$139:$AJ$144,3,FALSE))*C35+(HLOOKUP(B36,'Summary Table'!$C$139:$AJ$144,3,FALSE))*C36+C33+D71+D72)/(C29)),((HLOOKUP(B35,'Summary Table'!$C$139:$AJ$144,3,FALSE))*C35+(HLOOKUP(B36,'Summary Table'!$C$139:$AJ$144,3,FALSE))*C36+HLOOKUP(B37,'Summary Table'!$C$139:$AJ$144,3,FALSE)*C37+C33+D71+D72)/(C29))</f>
        <v>#DIV/0!</v>
      </c>
      <c r="G80" s="50"/>
      <c r="H80" s="50"/>
    </row>
    <row r="81" spans="2:8">
      <c r="B81" s="96" t="s">
        <v>24</v>
      </c>
      <c r="C81" s="97"/>
      <c r="D81" s="98" t="e">
        <f>IF(B37="None", IF(B36="None",  IF(B35="None",D76, ((HLOOKUP(B35,'Summary Table'!$C$139:$AJ$144,4,FALSE))*C35+C33+D71)/(C29)), ((HLOOKUP(B35,'Summary Table'!$C$139:$AJ$144,4,FALSE))*C35+(HLOOKUP(B36,'Summary Table'!$C$139:$AJ$144,4,FALSE))*C36+C33+D71)/(C29)),((HLOOKUP(B35,'Summary Table'!$C$139:$AJ$144,4,FALSE))*C35+(HLOOKUP(B36,'Summary Table'!$C$139:$AJ$144,4,FALSE))*C36+HLOOKUP(B37,'Summary Table'!$C$139:$AJ$144,4,FALSE)*C37+C33+D71)/(C29))</f>
        <v>#DIV/0!</v>
      </c>
      <c r="G81" s="50"/>
      <c r="H81" s="50"/>
    </row>
    <row r="82" spans="2:8">
      <c r="B82" s="96" t="s">
        <v>25</v>
      </c>
      <c r="C82" s="97"/>
      <c r="D82" s="98" t="e">
        <f>IF(B37="None", IF(B36="None",  IF(B35="None", D77, ((HLOOKUP(B35,'Summary Table'!$C$139:$AJ$144,5,FALSE))*C35+D72)/(C29)), ((HLOOKUP(B35,'Summary Table'!$C$139:$AJ$144,5,FALSE))*C35+(HLOOKUP(B36,'Summary Table'!$C$139:$AJ$144,5,FALSE))*C36+D72)/(C29)),((HLOOKUP(B35,'Summary Table'!$C$139:$AJ$144,5,FALSE))*C35+(HLOOKUP(B36,'Summary Table'!$C$139:$AJ$144,5,FALSE))*C36+HLOOKUP(B37,'Summary Table'!$C$139:$AJ$144,5,FALSE)*C37+D72)/(C29))</f>
        <v>#DIV/0!</v>
      </c>
      <c r="H82" s="50"/>
    </row>
    <row r="83" spans="2:8" ht="23" thickBot="1">
      <c r="B83" s="99" t="s">
        <v>26</v>
      </c>
      <c r="C83" s="100"/>
      <c r="D83" s="101" t="e">
        <f>IF(B37="None", IF(B36="None",  IF(B35="None", D78, ((HLOOKUP(B35,'Summary Table'!$C$139:$AJ$144,6,FALSE))*C35+D73)/(C29)), ((HLOOKUP(B35,'Summary Table'!$C$139:$AJ$144,6,FALSE))*C35+(HLOOKUP(B36,'Summary Table'!$C$139:$AJ$144,6,FALSE))*C36+D73)/(C29)),((HLOOKUP(B35,'Summary Table'!$C$139:$AJ$144,6,FALSE))*C35+(HLOOKUP(B36,'Summary Table'!$C$139:$AJ$144,6,FALSE))*C36+HLOOKUP(B37,'Summary Table'!$C$139:$AJ$144,6,FALSE)*C37+D73)/(C29))</f>
        <v>#DIV/0!</v>
      </c>
      <c r="G83" s="50"/>
    </row>
    <row r="84" spans="2:8" ht="23" thickTop="1">
      <c r="B84" s="4"/>
      <c r="C84" s="7"/>
      <c r="G84" s="50"/>
      <c r="H84" s="50"/>
    </row>
    <row r="85" spans="2:8" ht="23" thickBot="1">
      <c r="B85" s="4"/>
      <c r="C85" s="6"/>
      <c r="D85" s="6"/>
    </row>
    <row r="86" spans="2:8" ht="25" thickTop="1">
      <c r="B86" s="146" t="s">
        <v>80</v>
      </c>
      <c r="C86" s="147">
        <v>1</v>
      </c>
      <c r="D86" s="148" t="str">
        <f>"/"&amp;B93&amp;""</f>
        <v>/</v>
      </c>
      <c r="E86" s="3"/>
      <c r="G86" s="60"/>
      <c r="H86" s="50"/>
    </row>
    <row r="87" spans="2:8">
      <c r="B87" s="65"/>
      <c r="C87" s="5" t="s">
        <v>8</v>
      </c>
      <c r="D87" s="19" t="s">
        <v>9</v>
      </c>
      <c r="E87" s="2"/>
      <c r="G87" s="50"/>
      <c r="H87" s="50"/>
    </row>
    <row r="88" spans="2:8">
      <c r="B88" s="21" t="s">
        <v>4</v>
      </c>
      <c r="C88" s="66"/>
      <c r="D88" s="67" t="s">
        <v>15</v>
      </c>
      <c r="E88" s="4"/>
      <c r="F88" s="4"/>
    </row>
    <row r="89" spans="2:8" ht="23" thickBot="1">
      <c r="B89" s="21" t="s">
        <v>28</v>
      </c>
      <c r="C89" s="66"/>
      <c r="D89" s="67" t="s">
        <v>15</v>
      </c>
      <c r="E89" s="3"/>
      <c r="F89" s="4"/>
    </row>
    <row r="90" spans="2:8" ht="23" thickBot="1">
      <c r="B90" s="68"/>
      <c r="C90" s="20"/>
      <c r="D90" s="69"/>
      <c r="G90" s="55"/>
      <c r="H90" s="58"/>
    </row>
    <row r="91" spans="2:8" ht="39" customHeight="1" thickBot="1">
      <c r="B91" s="70" t="s">
        <v>7</v>
      </c>
      <c r="C91" s="71" t="s">
        <v>10</v>
      </c>
      <c r="D91" s="72" t="s">
        <v>9</v>
      </c>
      <c r="G91" s="60"/>
      <c r="H91" s="50"/>
    </row>
    <row r="92" spans="2:8" ht="25">
      <c r="B92" s="73" t="s">
        <v>29</v>
      </c>
      <c r="C92" s="74"/>
      <c r="D92" s="75"/>
      <c r="G92" s="61"/>
      <c r="H92" s="59"/>
    </row>
    <row r="93" spans="2:8" ht="23" thickBot="1">
      <c r="B93" s="76"/>
      <c r="C93" s="77">
        <f>C88</f>
        <v>0</v>
      </c>
      <c r="D93" s="78" t="s">
        <v>15</v>
      </c>
      <c r="G93" s="55"/>
      <c r="H93" s="50"/>
    </row>
    <row r="94" spans="2:8">
      <c r="B94" s="73" t="s">
        <v>30</v>
      </c>
      <c r="C94" s="79"/>
      <c r="D94" s="75"/>
      <c r="G94" s="55"/>
      <c r="H94" s="50"/>
    </row>
    <row r="95" spans="2:8">
      <c r="B95" s="80" t="s">
        <v>36</v>
      </c>
      <c r="C95" s="81"/>
      <c r="D95" s="78" t="s">
        <v>15</v>
      </c>
    </row>
    <row r="96" spans="2:8">
      <c r="B96" s="80" t="s">
        <v>36</v>
      </c>
      <c r="C96" s="81"/>
      <c r="D96" s="78" t="s">
        <v>15</v>
      </c>
    </row>
    <row r="97" spans="2:4">
      <c r="B97" s="80" t="s">
        <v>36</v>
      </c>
      <c r="C97" s="81"/>
      <c r="D97" s="78" t="s">
        <v>15</v>
      </c>
    </row>
    <row r="98" spans="2:4">
      <c r="B98" s="82" t="s">
        <v>12</v>
      </c>
      <c r="C98" s="83"/>
      <c r="D98" s="84"/>
    </row>
    <row r="99" spans="2:4">
      <c r="B99" s="76"/>
      <c r="C99" s="81"/>
      <c r="D99" s="78" t="s">
        <v>15</v>
      </c>
    </row>
    <row r="100" spans="2:4">
      <c r="B100" s="76"/>
      <c r="C100" s="81"/>
      <c r="D100" s="78" t="s">
        <v>15</v>
      </c>
    </row>
    <row r="101" spans="2:4">
      <c r="B101" s="76"/>
      <c r="C101" s="81"/>
      <c r="D101" s="78" t="s">
        <v>15</v>
      </c>
    </row>
    <row r="102" spans="2:4">
      <c r="B102" s="76"/>
      <c r="C102" s="81"/>
      <c r="D102" s="78" t="s">
        <v>15</v>
      </c>
    </row>
    <row r="103" spans="2:4">
      <c r="B103" s="76"/>
      <c r="C103" s="81"/>
      <c r="D103" s="78" t="s">
        <v>15</v>
      </c>
    </row>
    <row r="104" spans="2:4">
      <c r="B104" s="76"/>
      <c r="C104" s="81"/>
      <c r="D104" s="78" t="s">
        <v>15</v>
      </c>
    </row>
    <row r="105" spans="2:4">
      <c r="B105" s="76"/>
      <c r="C105" s="81"/>
      <c r="D105" s="78" t="s">
        <v>15</v>
      </c>
    </row>
    <row r="106" spans="2:4">
      <c r="B106" s="76"/>
      <c r="C106" s="81"/>
      <c r="D106" s="78" t="s">
        <v>15</v>
      </c>
    </row>
    <row r="107" spans="2:4">
      <c r="B107" s="76"/>
      <c r="C107" s="81"/>
      <c r="D107" s="78" t="s">
        <v>15</v>
      </c>
    </row>
    <row r="108" spans="2:4">
      <c r="B108" s="82" t="s">
        <v>11</v>
      </c>
      <c r="C108" s="83"/>
      <c r="D108" s="84"/>
    </row>
    <row r="109" spans="2:4">
      <c r="B109" s="76"/>
      <c r="C109" s="85"/>
      <c r="D109" s="78" t="s">
        <v>15</v>
      </c>
    </row>
    <row r="110" spans="2:4">
      <c r="B110" s="76"/>
      <c r="C110" s="85"/>
      <c r="D110" s="78" t="s">
        <v>15</v>
      </c>
    </row>
    <row r="111" spans="2:4">
      <c r="B111" s="76"/>
      <c r="C111" s="85"/>
      <c r="D111" s="78" t="s">
        <v>15</v>
      </c>
    </row>
    <row r="112" spans="2:4">
      <c r="B112" s="76"/>
      <c r="C112" s="85"/>
      <c r="D112" s="78" t="s">
        <v>15</v>
      </c>
    </row>
    <row r="113" spans="2:8">
      <c r="B113" s="76"/>
      <c r="C113" s="85"/>
      <c r="D113" s="78" t="s">
        <v>15</v>
      </c>
    </row>
    <row r="114" spans="2:8">
      <c r="B114" s="76"/>
      <c r="C114" s="85"/>
      <c r="D114" s="78" t="s">
        <v>15</v>
      </c>
      <c r="E114" s="50"/>
    </row>
    <row r="115" spans="2:8">
      <c r="B115" s="76"/>
      <c r="C115" s="85"/>
      <c r="D115" s="78" t="s">
        <v>15</v>
      </c>
      <c r="F115" s="50"/>
    </row>
    <row r="116" spans="2:8">
      <c r="B116" s="76"/>
      <c r="C116" s="85"/>
      <c r="D116" s="78" t="s">
        <v>15</v>
      </c>
      <c r="G116" s="50"/>
      <c r="H116" s="50"/>
    </row>
    <row r="117" spans="2:8">
      <c r="B117" s="76"/>
      <c r="C117" s="85"/>
      <c r="D117" s="78" t="s">
        <v>15</v>
      </c>
      <c r="G117" s="50"/>
    </row>
    <row r="118" spans="2:8">
      <c r="B118" s="82" t="s">
        <v>13</v>
      </c>
      <c r="C118" s="83"/>
      <c r="D118" s="84"/>
      <c r="G118" s="50"/>
      <c r="H118" s="50"/>
    </row>
    <row r="119" spans="2:8">
      <c r="B119" s="86"/>
      <c r="C119" s="85"/>
      <c r="D119" s="78" t="s">
        <v>15</v>
      </c>
      <c r="H119" s="50"/>
    </row>
    <row r="120" spans="2:8">
      <c r="B120" s="86"/>
      <c r="C120" s="85"/>
      <c r="D120" s="78" t="s">
        <v>15</v>
      </c>
    </row>
    <row r="121" spans="2:8">
      <c r="B121" s="86"/>
      <c r="C121" s="85"/>
      <c r="D121" s="78" t="s">
        <v>15</v>
      </c>
    </row>
    <row r="122" spans="2:8">
      <c r="B122" s="86"/>
      <c r="C122" s="85"/>
      <c r="D122" s="78" t="s">
        <v>15</v>
      </c>
      <c r="G122" s="50"/>
      <c r="H122" s="50"/>
    </row>
    <row r="123" spans="2:8">
      <c r="B123" s="86"/>
      <c r="C123" s="85"/>
      <c r="D123" s="78" t="s">
        <v>15</v>
      </c>
      <c r="H123" s="50"/>
    </row>
    <row r="124" spans="2:8">
      <c r="B124" s="86"/>
      <c r="C124" s="85"/>
      <c r="D124" s="78" t="s">
        <v>15</v>
      </c>
      <c r="G124" s="50"/>
      <c r="H124" s="50"/>
    </row>
    <row r="125" spans="2:8">
      <c r="B125" s="86"/>
      <c r="C125" s="85"/>
      <c r="D125" s="78" t="s">
        <v>15</v>
      </c>
      <c r="G125" s="50"/>
      <c r="H125" s="50"/>
    </row>
    <row r="126" spans="2:8" ht="18" customHeight="1">
      <c r="B126" s="86"/>
      <c r="C126" s="85"/>
      <c r="D126" s="78" t="s">
        <v>15</v>
      </c>
      <c r="G126" s="50"/>
      <c r="H126" s="50"/>
    </row>
    <row r="127" spans="2:8" ht="18" customHeight="1" thickBot="1">
      <c r="B127" s="87"/>
      <c r="C127" s="88"/>
      <c r="D127" s="89" t="s">
        <v>15</v>
      </c>
      <c r="G127" s="50"/>
      <c r="H127" s="50"/>
    </row>
    <row r="128" spans="2:8" ht="23" thickBot="1">
      <c r="B128" s="9"/>
      <c r="C128" s="10"/>
      <c r="D128" s="11"/>
      <c r="E128" s="3"/>
      <c r="F128" s="4"/>
      <c r="G128" s="4"/>
      <c r="H128" s="57"/>
    </row>
    <row r="129" spans="2:8" ht="25" thickBot="1">
      <c r="B129" s="149" t="s">
        <v>82</v>
      </c>
      <c r="C129" s="150"/>
      <c r="D129" s="151"/>
    </row>
    <row r="130" spans="2:8">
      <c r="B130" s="15" t="s">
        <v>0</v>
      </c>
      <c r="C130" s="16"/>
      <c r="D130" s="90">
        <f>SUM(C93:C97)</f>
        <v>0</v>
      </c>
      <c r="G130" s="56"/>
    </row>
    <row r="131" spans="2:8">
      <c r="B131" s="17" t="s">
        <v>1</v>
      </c>
      <c r="C131" s="18"/>
      <c r="D131" s="91">
        <f>SUM(C99:C107)</f>
        <v>0</v>
      </c>
      <c r="G131" s="50"/>
      <c r="H131" s="50"/>
    </row>
    <row r="132" spans="2:8">
      <c r="B132" s="17" t="s">
        <v>2</v>
      </c>
      <c r="C132" s="18"/>
      <c r="D132" s="91">
        <f>SUM(C109:C117)</f>
        <v>0</v>
      </c>
      <c r="G132" s="60"/>
      <c r="H132" s="50"/>
    </row>
    <row r="133" spans="2:8" ht="23" thickBot="1">
      <c r="B133" s="22" t="s">
        <v>3</v>
      </c>
      <c r="C133" s="23"/>
      <c r="D133" s="92">
        <f>SUM(C119:C127)</f>
        <v>0</v>
      </c>
      <c r="G133" s="50"/>
      <c r="H133" s="50"/>
    </row>
    <row r="134" spans="2:8" ht="23" thickTop="1">
      <c r="B134" s="36" t="s">
        <v>6</v>
      </c>
      <c r="C134" s="37"/>
      <c r="D134" s="24" t="e">
        <f>(D130+D131+D132+D133)/C89</f>
        <v>#DIV/0!</v>
      </c>
      <c r="G134" s="50"/>
      <c r="H134" s="50"/>
    </row>
    <row r="135" spans="2:8">
      <c r="B135" s="13" t="s">
        <v>19</v>
      </c>
      <c r="C135" s="14"/>
      <c r="D135" s="12" t="e">
        <f>(D130+D131+D132)/C89</f>
        <v>#DIV/0!</v>
      </c>
      <c r="G135" s="50"/>
      <c r="H135" s="50"/>
    </row>
    <row r="136" spans="2:8">
      <c r="B136" s="13" t="s">
        <v>20</v>
      </c>
      <c r="C136" s="14"/>
      <c r="D136" s="12" t="e">
        <f>(D130+D131)/C89</f>
        <v>#DIV/0!</v>
      </c>
      <c r="G136" s="55"/>
    </row>
    <row r="137" spans="2:8">
      <c r="B137" s="13" t="s">
        <v>21</v>
      </c>
      <c r="C137" s="14"/>
      <c r="D137" s="12" t="e">
        <f>D132/C89</f>
        <v>#DIV/0!</v>
      </c>
      <c r="G137" s="50"/>
      <c r="H137" s="50"/>
    </row>
    <row r="138" spans="2:8" ht="23" thickBot="1">
      <c r="B138" s="38" t="s">
        <v>22</v>
      </c>
      <c r="C138" s="39"/>
      <c r="D138" s="8" t="e">
        <f>D133/C89</f>
        <v>#DIV/0!</v>
      </c>
    </row>
    <row r="139" spans="2:8" ht="23" thickTop="1">
      <c r="B139" s="93" t="s">
        <v>14</v>
      </c>
      <c r="C139" s="94"/>
      <c r="D139" s="95" t="e">
        <f>IF(B97="None", IF(B96="None",  IF(B95="None", (C93*D79+D131+D132+D133)/(C89), ((HLOOKUP(B95,'Summary Table'!$C$139:$AJ$144,2,FALSE))*C95+C93*D79+D131+D132+D133)/(C89)), ((HLOOKUP(B95,'Summary Table'!$C$139:$AJ$144,2,FALSE))*C95+(HLOOKUP(B96,'Summary Table'!$C$139:$AJ$144,2,FALSE))*C96+C93*D79+D131+D132+D133)/(C89)),((HLOOKUP(B95,'Summary Table'!$C$139:$AJ$144,2,FALSE))*C95+(HLOOKUP(B96,'Summary Table'!$C$139:$AJ$144,2,FALSE))*C96+HLOOKUP(B97,'Summary Table'!$C$139:$AJ$144,2,FALSE)*C97+C93*D79+D131+D132+D133)/(C89))</f>
        <v>#DIV/0!</v>
      </c>
      <c r="H139" s="50"/>
    </row>
    <row r="140" spans="2:8">
      <c r="B140" s="96" t="s">
        <v>23</v>
      </c>
      <c r="C140" s="97"/>
      <c r="D140" s="98" t="e">
        <f>IF(B97="None", IF(B96="None",  IF(B95="None", (D130*D80+D131+D132)/C89, ((HLOOKUP(B95,'Summary Table'!$C$139:$AJ$144,3,FALSE))*C95+C93*D80+D131+D132)/(C89)), ((HLOOKUP(B95,'Summary Table'!$C$139:$AJ$144,3,FALSE))*C95+(HLOOKUP(B96,'Summary Table'!$C$139:$AJ$144,3,FALSE))*C96+C93*D80+D131+D132)/(C89)),((HLOOKUP(B95,'Summary Table'!$C$139:$AJ$144,3,FALSE))*C95+(HLOOKUP(B96,'Summary Table'!$C$139:$AJ$144,3,FALSE))*C96+HLOOKUP(B97,'Summary Table'!$C$139:$AJ$144,3,FALSE)*C97+C93*D80+D131+D132)/(C89))</f>
        <v>#DIV/0!</v>
      </c>
    </row>
    <row r="141" spans="2:8">
      <c r="B141" s="96" t="s">
        <v>24</v>
      </c>
      <c r="C141" s="97"/>
      <c r="D141" s="98" t="e">
        <f>IF(B97="None", IF(B96="None",  IF(B95="None", (C93*D81+D131)/(C89), ((HLOOKUP(B95,'Summary Table'!$C$139:$AJ$144,4,FALSE))*C95+C93*D81+D131)/(C89)), ((HLOOKUP(B95,'Summary Table'!$C$139:$AJ$144,4,FALSE))*C95+(HLOOKUP(B96,'Summary Table'!$C$139:$AJ$144,4,FALSE))*C96+C93*D81+D131)/(C89)),((HLOOKUP(B95,'Summary Table'!$C$139:$AJ$144,4,FALSE))*C95+(HLOOKUP(B96,'Summary Table'!$C$139:$AJ$144,4,FALSE))*C96+HLOOKUP(B97,'Summary Table'!$C$139:$AJ$144,4,FALSE)*C97+C93*D81+D131)/(C89))</f>
        <v>#DIV/0!</v>
      </c>
      <c r="G141" s="50"/>
      <c r="H141" s="50"/>
    </row>
    <row r="142" spans="2:8">
      <c r="B142" s="96" t="s">
        <v>25</v>
      </c>
      <c r="C142" s="97"/>
      <c r="D142" s="98" t="e">
        <f>IF(B97="None", IF(B96="None",  IF(B95="None", (C93*D82+D132)/(C89), ((HLOOKUP(B95,'Summary Table'!$C$139:$AJ$144,5,FALSE))*C95+C93*D82+D132)/(C89)), ((HLOOKUP(B95,'Summary Table'!$C$139:$AJ$144,5,FALSE))*C95+(HLOOKUP(B96,'Summary Table'!$C$139:$AJ$144,5,FALSE))*C96+C93*D82+D132)/(C89)),((HLOOKUP(B95,'Summary Table'!$C$139:$AJ$144,5,FALSE))*C95+(HLOOKUP(B96,'Summary Table'!$C$139:$AJ$144,5,FALSE))*C96+HLOOKUP(B97,'Summary Table'!$C$139:$AJ$144,5,FALSE)*C97+C93*D82+D132)/(C89))</f>
        <v>#DIV/0!</v>
      </c>
    </row>
    <row r="143" spans="2:8" ht="23" thickBot="1">
      <c r="B143" s="99" t="s">
        <v>26</v>
      </c>
      <c r="C143" s="100"/>
      <c r="D143" s="101" t="e">
        <f>IF(B97="None", IF(B96="None",  IF(B95="None", (C93*D83+D133)/(C89), ((HLOOKUP(B95,'Summary Table'!$C$139:$AJ$144,6,FALSE))*C95+C93*D83+D133)/(C89)), ((HLOOKUP(B95,'Summary Table'!$C$139:$AJ$144,6,FALSE))*C95+(HLOOKUP(B96,'Summary Table'!$C$139:$AJ$144,6,FALSE))*C96+C93*D83+D133)/(C89)),((HLOOKUP(B95,'Summary Table'!$C$139:$AJ$144,6,FALSE))*C95+(HLOOKUP(B96,'Summary Table'!$C$139:$AJ$144,6,FALSE))*C96+HLOOKUP(B97,'Summary Table'!$C$139:$AJ$144,6,FALSE)*C97+C93*D83+D133)/(C89))</f>
        <v>#DIV/0!</v>
      </c>
      <c r="G143" s="50"/>
    </row>
    <row r="144" spans="2:8" ht="23" thickTop="1">
      <c r="H144" s="50"/>
    </row>
    <row r="145" spans="2:8" ht="23" thickBot="1">
      <c r="G145" s="50"/>
      <c r="H145" s="50"/>
    </row>
    <row r="146" spans="2:8" ht="25" thickTop="1">
      <c r="B146" s="146" t="s">
        <v>83</v>
      </c>
      <c r="C146" s="147">
        <v>1</v>
      </c>
      <c r="D146" s="148" t="str">
        <f>"/"&amp;B153&amp;""</f>
        <v>/</v>
      </c>
      <c r="E146" s="3"/>
      <c r="G146" s="50"/>
      <c r="H146" s="50"/>
    </row>
    <row r="147" spans="2:8">
      <c r="B147" s="65"/>
      <c r="C147" s="5" t="s">
        <v>8</v>
      </c>
      <c r="D147" s="19" t="s">
        <v>9</v>
      </c>
      <c r="E147" s="2"/>
      <c r="G147" s="50"/>
      <c r="H147" s="50"/>
    </row>
    <row r="148" spans="2:8">
      <c r="B148" s="21" t="s">
        <v>4</v>
      </c>
      <c r="C148" s="66"/>
      <c r="D148" s="67" t="s">
        <v>15</v>
      </c>
      <c r="E148" s="4"/>
      <c r="F148" s="4"/>
      <c r="G148" s="56"/>
      <c r="H148" s="57"/>
    </row>
    <row r="149" spans="2:8" ht="23" thickBot="1">
      <c r="B149" s="21" t="s">
        <v>27</v>
      </c>
      <c r="C149" s="66"/>
      <c r="D149" s="67" t="s">
        <v>15</v>
      </c>
      <c r="E149" s="3"/>
      <c r="F149" s="4"/>
      <c r="G149" s="55"/>
      <c r="H149" s="57"/>
    </row>
    <row r="150" spans="2:8" ht="23" thickBot="1">
      <c r="B150" s="68"/>
      <c r="C150" s="20"/>
      <c r="D150" s="69"/>
      <c r="G150" s="56"/>
    </row>
    <row r="151" spans="2:8" ht="45.75" customHeight="1" thickBot="1">
      <c r="B151" s="70" t="s">
        <v>7</v>
      </c>
      <c r="C151" s="71" t="s">
        <v>10</v>
      </c>
      <c r="D151" s="72" t="s">
        <v>9</v>
      </c>
      <c r="G151" s="56"/>
    </row>
    <row r="152" spans="2:8">
      <c r="B152" s="73" t="s">
        <v>29</v>
      </c>
      <c r="C152" s="74"/>
      <c r="D152" s="75"/>
    </row>
    <row r="153" spans="2:8" ht="23" thickBot="1">
      <c r="B153" s="76"/>
      <c r="C153" s="77">
        <f>C148</f>
        <v>0</v>
      </c>
      <c r="D153" s="78" t="s">
        <v>15</v>
      </c>
    </row>
    <row r="154" spans="2:8">
      <c r="B154" s="73" t="s">
        <v>30</v>
      </c>
      <c r="C154" s="79"/>
      <c r="D154" s="75"/>
    </row>
    <row r="155" spans="2:8">
      <c r="B155" s="80" t="s">
        <v>36</v>
      </c>
      <c r="C155" s="81"/>
      <c r="D155" s="78" t="s">
        <v>15</v>
      </c>
    </row>
    <row r="156" spans="2:8">
      <c r="B156" s="80" t="s">
        <v>36</v>
      </c>
      <c r="C156" s="81"/>
      <c r="D156" s="78" t="s">
        <v>15</v>
      </c>
    </row>
    <row r="157" spans="2:8">
      <c r="B157" s="80" t="s">
        <v>36</v>
      </c>
      <c r="C157" s="81"/>
      <c r="D157" s="78" t="s">
        <v>15</v>
      </c>
    </row>
    <row r="158" spans="2:8">
      <c r="B158" s="82" t="s">
        <v>12</v>
      </c>
      <c r="C158" s="83"/>
      <c r="D158" s="84"/>
    </row>
    <row r="159" spans="2:8">
      <c r="B159" s="76"/>
      <c r="C159" s="81"/>
      <c r="D159" s="78" t="s">
        <v>15</v>
      </c>
    </row>
    <row r="160" spans="2:8">
      <c r="B160" s="76"/>
      <c r="C160" s="81"/>
      <c r="D160" s="78" t="s">
        <v>15</v>
      </c>
    </row>
    <row r="161" spans="2:4">
      <c r="B161" s="76"/>
      <c r="C161" s="81"/>
      <c r="D161" s="78" t="s">
        <v>15</v>
      </c>
    </row>
    <row r="162" spans="2:4">
      <c r="B162" s="76"/>
      <c r="C162" s="81"/>
      <c r="D162" s="78" t="s">
        <v>15</v>
      </c>
    </row>
    <row r="163" spans="2:4">
      <c r="B163" s="76"/>
      <c r="C163" s="81"/>
      <c r="D163" s="78" t="s">
        <v>15</v>
      </c>
    </row>
    <row r="164" spans="2:4">
      <c r="B164" s="76"/>
      <c r="C164" s="81"/>
      <c r="D164" s="78" t="s">
        <v>15</v>
      </c>
    </row>
    <row r="165" spans="2:4">
      <c r="B165" s="76"/>
      <c r="C165" s="81"/>
      <c r="D165" s="78" t="s">
        <v>15</v>
      </c>
    </row>
    <row r="166" spans="2:4">
      <c r="B166" s="76"/>
      <c r="C166" s="81"/>
      <c r="D166" s="78" t="s">
        <v>15</v>
      </c>
    </row>
    <row r="167" spans="2:4">
      <c r="B167" s="76"/>
      <c r="C167" s="81"/>
      <c r="D167" s="78" t="s">
        <v>15</v>
      </c>
    </row>
    <row r="168" spans="2:4">
      <c r="B168" s="82" t="s">
        <v>11</v>
      </c>
      <c r="C168" s="83"/>
      <c r="D168" s="84"/>
    </row>
    <row r="169" spans="2:4">
      <c r="B169" s="76"/>
      <c r="C169" s="85"/>
      <c r="D169" s="78" t="s">
        <v>15</v>
      </c>
    </row>
    <row r="170" spans="2:4">
      <c r="B170" s="76"/>
      <c r="C170" s="85"/>
      <c r="D170" s="78" t="s">
        <v>15</v>
      </c>
    </row>
    <row r="171" spans="2:4">
      <c r="B171" s="76"/>
      <c r="C171" s="85"/>
      <c r="D171" s="78" t="s">
        <v>15</v>
      </c>
    </row>
    <row r="172" spans="2:4">
      <c r="B172" s="76"/>
      <c r="C172" s="85"/>
      <c r="D172" s="78" t="s">
        <v>15</v>
      </c>
    </row>
    <row r="173" spans="2:4">
      <c r="B173" s="76"/>
      <c r="C173" s="85"/>
      <c r="D173" s="78" t="s">
        <v>15</v>
      </c>
    </row>
    <row r="174" spans="2:4">
      <c r="B174" s="76"/>
      <c r="C174" s="85"/>
      <c r="D174" s="78" t="s">
        <v>15</v>
      </c>
    </row>
    <row r="175" spans="2:4">
      <c r="B175" s="76"/>
      <c r="C175" s="85"/>
      <c r="D175" s="78" t="s">
        <v>15</v>
      </c>
    </row>
    <row r="176" spans="2:4">
      <c r="B176" s="76"/>
      <c r="C176" s="85"/>
      <c r="D176" s="78" t="s">
        <v>15</v>
      </c>
    </row>
    <row r="177" spans="2:4">
      <c r="B177" s="76"/>
      <c r="C177" s="85"/>
      <c r="D177" s="78" t="s">
        <v>15</v>
      </c>
    </row>
    <row r="178" spans="2:4">
      <c r="B178" s="82" t="s">
        <v>13</v>
      </c>
      <c r="C178" s="83"/>
      <c r="D178" s="84"/>
    </row>
    <row r="179" spans="2:4">
      <c r="B179" s="86"/>
      <c r="C179" s="85"/>
      <c r="D179" s="78" t="s">
        <v>15</v>
      </c>
    </row>
    <row r="180" spans="2:4">
      <c r="B180" s="86"/>
      <c r="C180" s="85"/>
      <c r="D180" s="78" t="s">
        <v>15</v>
      </c>
    </row>
    <row r="181" spans="2:4">
      <c r="B181" s="86"/>
      <c r="C181" s="85"/>
      <c r="D181" s="78" t="s">
        <v>15</v>
      </c>
    </row>
    <row r="182" spans="2:4">
      <c r="B182" s="86"/>
      <c r="C182" s="85"/>
      <c r="D182" s="78" t="s">
        <v>15</v>
      </c>
    </row>
    <row r="183" spans="2:4">
      <c r="B183" s="86"/>
      <c r="C183" s="85"/>
      <c r="D183" s="78" t="s">
        <v>15</v>
      </c>
    </row>
    <row r="184" spans="2:4">
      <c r="B184" s="86"/>
      <c r="C184" s="85"/>
      <c r="D184" s="78" t="s">
        <v>15</v>
      </c>
    </row>
    <row r="185" spans="2:4">
      <c r="B185" s="86"/>
      <c r="C185" s="85"/>
      <c r="D185" s="78" t="s">
        <v>15</v>
      </c>
    </row>
    <row r="186" spans="2:4">
      <c r="B186" s="86"/>
      <c r="C186" s="85"/>
      <c r="D186" s="78" t="s">
        <v>15</v>
      </c>
    </row>
    <row r="187" spans="2:4" ht="23" thickBot="1">
      <c r="B187" s="87"/>
      <c r="C187" s="88"/>
      <c r="D187" s="89" t="s">
        <v>15</v>
      </c>
    </row>
    <row r="188" spans="2:4" ht="23" thickBot="1">
      <c r="B188" s="9"/>
      <c r="C188" s="10"/>
      <c r="D188" s="11"/>
    </row>
    <row r="189" spans="2:4" ht="25" thickBot="1">
      <c r="B189" s="149" t="s">
        <v>84</v>
      </c>
      <c r="C189" s="150"/>
      <c r="D189" s="151"/>
    </row>
    <row r="190" spans="2:4">
      <c r="B190" s="15" t="s">
        <v>0</v>
      </c>
      <c r="C190" s="16"/>
      <c r="D190" s="90">
        <f>SUM(C153:C157)</f>
        <v>0</v>
      </c>
    </row>
    <row r="191" spans="2:4">
      <c r="B191" s="17" t="s">
        <v>1</v>
      </c>
      <c r="C191" s="18"/>
      <c r="D191" s="91">
        <f>SUM(C159:C167)</f>
        <v>0</v>
      </c>
    </row>
    <row r="192" spans="2:4">
      <c r="B192" s="17" t="s">
        <v>2</v>
      </c>
      <c r="C192" s="18"/>
      <c r="D192" s="91">
        <f>SUM(C169:C177)</f>
        <v>0</v>
      </c>
    </row>
    <row r="193" spans="2:8" ht="23" thickBot="1">
      <c r="B193" s="22" t="s">
        <v>3</v>
      </c>
      <c r="C193" s="23"/>
      <c r="D193" s="92">
        <f>SUM(C179:C187)</f>
        <v>0</v>
      </c>
    </row>
    <row r="194" spans="2:8" ht="23" thickTop="1">
      <c r="B194" s="36" t="s">
        <v>6</v>
      </c>
      <c r="C194" s="37"/>
      <c r="D194" s="24" t="e">
        <f>(D190+D191+D192+D193)/C149</f>
        <v>#DIV/0!</v>
      </c>
    </row>
    <row r="195" spans="2:8">
      <c r="B195" s="13" t="s">
        <v>19</v>
      </c>
      <c r="C195" s="14"/>
      <c r="D195" s="12" t="e">
        <f>(D190+D191+D192)/C149</f>
        <v>#DIV/0!</v>
      </c>
    </row>
    <row r="196" spans="2:8">
      <c r="B196" s="13" t="s">
        <v>20</v>
      </c>
      <c r="C196" s="14"/>
      <c r="D196" s="12" t="e">
        <f>(D190+D191)/C149</f>
        <v>#DIV/0!</v>
      </c>
    </row>
    <row r="197" spans="2:8" ht="18" customHeight="1">
      <c r="B197" s="13" t="s">
        <v>21</v>
      </c>
      <c r="C197" s="14"/>
      <c r="D197" s="12" t="e">
        <f>D192/C149</f>
        <v>#DIV/0!</v>
      </c>
    </row>
    <row r="198" spans="2:8" ht="18" customHeight="1" thickBot="1">
      <c r="B198" s="38" t="s">
        <v>22</v>
      </c>
      <c r="C198" s="39"/>
      <c r="D198" s="8" t="e">
        <f>D193/C149</f>
        <v>#DIV/0!</v>
      </c>
      <c r="G198" s="50"/>
    </row>
    <row r="199" spans="2:8" ht="18" customHeight="1" thickTop="1">
      <c r="B199" s="93" t="s">
        <v>14</v>
      </c>
      <c r="C199" s="94"/>
      <c r="D199" s="95" t="e">
        <f>IF(B157="None", IF(B156="None",  IF(B155="None", (C153*D139+D191+D192+D193)/(C149), ((HLOOKUP(B155,'Summary Table'!$C$139:$AJ$144,2,FALSE))*C155+C153*D139+D191+D192+D193)/(C149)), ((HLOOKUP(B155,'Summary Table'!$C$139:$AJ$144,2,FALSE))*C155+(HLOOKUP(B156,'Summary Table'!$C$139:$AJ$144,2,FALSE))*C156+C153*D139+D191+D192+D193)/(C149)),((HLOOKUP(B155,'Summary Table'!$C$139:$AJ$144,2,FALSE))*C155+(HLOOKUP(B156,'Summary Table'!$C$139:$AJ$144,2,FALSE))*C156+HLOOKUP(B157,'Summary Table'!$C$139:$AJ$144,2,FALSE)*C157+C153*D139+D191+D192+D193)/(C149))</f>
        <v>#DIV/0!</v>
      </c>
    </row>
    <row r="200" spans="2:8">
      <c r="B200" s="96" t="s">
        <v>23</v>
      </c>
      <c r="C200" s="97"/>
      <c r="D200" s="98" t="e">
        <f>IF(B157="None", IF(B156="None",  IF(B155="None", (D190*D140+D191+D192)/C149, ((HLOOKUP(B155,'Summary Table'!$C$139:$AJ$144,3,FALSE))*C155+C153*D140+D191+D192)/(C149)), ((HLOOKUP(B155,'Summary Table'!$C$139:$AJ$144,3,FALSE))*C155+(HLOOKUP(B156,'Summary Table'!$C$139:$AJ$144,3,FALSE))*C156+C153*D140+D191+D192)/(C149)),((HLOOKUP(B155,'Summary Table'!$C$139:$AJ$144,3,FALSE))*C155+(HLOOKUP(B156,'Summary Table'!$C$139:$AJ$144,3,FALSE))*C156+HLOOKUP(B157,'Summary Table'!$C$139:$AJ$144,3,FALSE)*C157+C153*D140+D191+D192)/(C149))</f>
        <v>#DIV/0!</v>
      </c>
      <c r="F200" s="50"/>
      <c r="G200" s="50"/>
    </row>
    <row r="201" spans="2:8">
      <c r="B201" s="96" t="s">
        <v>24</v>
      </c>
      <c r="C201" s="97"/>
      <c r="D201" s="98" t="e">
        <f>IF(B157="None", IF(B156="None",  IF(B155="None", (C153*D141+D191)/(C149), ((HLOOKUP(B155,'Summary Table'!$C$139:$AJ$144,4,FALSE))*C155+C153*D141+D191)/(C149)), ((HLOOKUP(B155,'Summary Table'!$C$139:$AJ$144,4,FALSE))*C155+(HLOOKUP(B156,'Summary Table'!$C$139:$AJ$144,4,FALSE))*C156+C153*D141+D191)/(C149)),((HLOOKUP(B155,'Summary Table'!$C$139:$AJ$144,4,FALSE))*C155+(HLOOKUP(B156,'Summary Table'!$C$139:$AJ$144,4,FALSE))*C156+HLOOKUP(B157,'Summary Table'!$C$139:$AJ$144,4,FALSE)*C157+C153*D141+D191)/(C149))</f>
        <v>#DIV/0!</v>
      </c>
      <c r="F201" s="50"/>
      <c r="G201" s="50"/>
    </row>
    <row r="202" spans="2:8">
      <c r="B202" s="96" t="s">
        <v>25</v>
      </c>
      <c r="C202" s="97"/>
      <c r="D202" s="98" t="e">
        <f>IF(B157="None", IF(B156="None",  IF(B155="None", (C153*D142+D192)/(C149), ((HLOOKUP(B155,'Summary Table'!$C$139:$AJ$144,5,FALSE))*C155+C153*D142+D192)/(C149)), ((HLOOKUP(B155,'Summary Table'!$C$139:$AJ$144,5,FALSE))*C155+(HLOOKUP(B156,'Summary Table'!$C$139:$AJ$144,5,FALSE))*C156+C153*D142+D192)/(C149)),((HLOOKUP(B155,'Summary Table'!$C$139:$AJ$144,5,FALSE))*C155+(HLOOKUP(B156,'Summary Table'!$C$139:$AJ$144,5,FALSE))*C156+HLOOKUP(B157,'Summary Table'!$C$139:$AJ$144,5,FALSE)*C157+C153*D142+D192)/(C149))</f>
        <v>#DIV/0!</v>
      </c>
      <c r="F202" s="50"/>
      <c r="G202" s="50"/>
    </row>
    <row r="203" spans="2:8" ht="23" thickBot="1">
      <c r="B203" s="99" t="s">
        <v>26</v>
      </c>
      <c r="C203" s="100"/>
      <c r="D203" s="101" t="e">
        <f>IF(B157="None", IF(B156="None",  IF(B155="None", (C153*D143+D193)/(C149), ((HLOOKUP(B155,'Summary Table'!$C$139:$AJ$144,6,FALSE))*C155+C153*D143+D193)/(C149)), ((HLOOKUP(B155,'Summary Table'!$C$139:$AJ$144,6,FALSE))*C155+(HLOOKUP(B156,'Summary Table'!$C$139:$AJ$144,6,FALSE))*C156+C153*D143+D193)/(C149)),((HLOOKUP(B155,'Summary Table'!$C$139:$AJ$144,6,FALSE))*C155+(HLOOKUP(B156,'Summary Table'!$C$139:$AJ$144,6,FALSE))*C156+HLOOKUP(B157,'Summary Table'!$C$139:$AJ$144,6,FALSE)*C157+C153*D143+D193)/(C149))</f>
        <v>#DIV/0!</v>
      </c>
    </row>
    <row r="204" spans="2:8" ht="23" thickTop="1">
      <c r="B204" s="25"/>
      <c r="C204" s="27"/>
      <c r="D204" s="26"/>
    </row>
    <row r="205" spans="2:8" ht="23" thickBot="1">
      <c r="B205" s="25"/>
      <c r="C205" s="28"/>
      <c r="D205" s="26"/>
    </row>
    <row r="206" spans="2:8" ht="25" thickTop="1">
      <c r="B206" s="146" t="s">
        <v>85</v>
      </c>
      <c r="C206" s="147">
        <v>1</v>
      </c>
      <c r="D206" s="148" t="str">
        <f>"/"&amp;B213&amp;""</f>
        <v>/</v>
      </c>
      <c r="E206" s="3"/>
      <c r="G206" s="1"/>
    </row>
    <row r="207" spans="2:8">
      <c r="B207" s="65"/>
      <c r="C207" s="5" t="s">
        <v>8</v>
      </c>
      <c r="D207" s="19" t="s">
        <v>9</v>
      </c>
      <c r="E207" s="2"/>
    </row>
    <row r="208" spans="2:8">
      <c r="B208" s="21" t="s">
        <v>4</v>
      </c>
      <c r="C208" s="66"/>
      <c r="D208" s="67" t="s">
        <v>15</v>
      </c>
      <c r="E208" s="4"/>
      <c r="F208" s="4"/>
      <c r="G208" s="56"/>
      <c r="H208" s="57"/>
    </row>
    <row r="209" spans="2:8" ht="23" thickBot="1">
      <c r="B209" s="21" t="s">
        <v>27</v>
      </c>
      <c r="C209" s="66"/>
      <c r="D209" s="67" t="s">
        <v>15</v>
      </c>
      <c r="E209" s="3"/>
      <c r="F209" s="4"/>
      <c r="G209" s="55"/>
      <c r="H209" s="57"/>
    </row>
    <row r="210" spans="2:8" ht="23" thickBot="1">
      <c r="B210" s="68"/>
      <c r="C210" s="20"/>
      <c r="D210" s="69"/>
    </row>
    <row r="211" spans="2:8" ht="30" customHeight="1" thickBot="1">
      <c r="B211" s="70" t="s">
        <v>7</v>
      </c>
      <c r="C211" s="71" t="s">
        <v>10</v>
      </c>
      <c r="D211" s="72" t="s">
        <v>9</v>
      </c>
    </row>
    <row r="212" spans="2:8">
      <c r="B212" s="73" t="s">
        <v>29</v>
      </c>
      <c r="C212" s="74"/>
      <c r="D212" s="75"/>
    </row>
    <row r="213" spans="2:8" ht="23" thickBot="1">
      <c r="B213" s="76"/>
      <c r="C213" s="77">
        <f>C208</f>
        <v>0</v>
      </c>
      <c r="D213" s="78" t="s">
        <v>15</v>
      </c>
    </row>
    <row r="214" spans="2:8">
      <c r="B214" s="73" t="s">
        <v>30</v>
      </c>
      <c r="C214" s="79"/>
      <c r="D214" s="75"/>
    </row>
    <row r="215" spans="2:8">
      <c r="B215" s="80" t="s">
        <v>36</v>
      </c>
      <c r="C215" s="81"/>
      <c r="D215" s="78" t="s">
        <v>15</v>
      </c>
    </row>
    <row r="216" spans="2:8">
      <c r="B216" s="80" t="s">
        <v>36</v>
      </c>
      <c r="C216" s="81"/>
      <c r="D216" s="78" t="s">
        <v>15</v>
      </c>
    </row>
    <row r="217" spans="2:8">
      <c r="B217" s="80" t="s">
        <v>36</v>
      </c>
      <c r="C217" s="81"/>
      <c r="D217" s="78" t="s">
        <v>15</v>
      </c>
    </row>
    <row r="218" spans="2:8">
      <c r="B218" s="82" t="s">
        <v>12</v>
      </c>
      <c r="C218" s="83"/>
      <c r="D218" s="84"/>
    </row>
    <row r="219" spans="2:8">
      <c r="B219" s="76"/>
      <c r="C219" s="81"/>
      <c r="D219" s="78" t="s">
        <v>15</v>
      </c>
    </row>
    <row r="220" spans="2:8">
      <c r="B220" s="76"/>
      <c r="C220" s="81"/>
      <c r="D220" s="78" t="s">
        <v>15</v>
      </c>
    </row>
    <row r="221" spans="2:8">
      <c r="B221" s="76"/>
      <c r="C221" s="81"/>
      <c r="D221" s="78" t="s">
        <v>15</v>
      </c>
    </row>
    <row r="222" spans="2:8">
      <c r="B222" s="76"/>
      <c r="C222" s="81"/>
      <c r="D222" s="78" t="s">
        <v>15</v>
      </c>
    </row>
    <row r="223" spans="2:8">
      <c r="B223" s="76"/>
      <c r="C223" s="81"/>
      <c r="D223" s="78" t="s">
        <v>15</v>
      </c>
    </row>
    <row r="224" spans="2:8">
      <c r="B224" s="76"/>
      <c r="C224" s="81"/>
      <c r="D224" s="78" t="s">
        <v>15</v>
      </c>
    </row>
    <row r="225" spans="2:4">
      <c r="B225" s="76"/>
      <c r="C225" s="81"/>
      <c r="D225" s="78" t="s">
        <v>15</v>
      </c>
    </row>
    <row r="226" spans="2:4">
      <c r="B226" s="76"/>
      <c r="C226" s="81"/>
      <c r="D226" s="78" t="s">
        <v>15</v>
      </c>
    </row>
    <row r="227" spans="2:4">
      <c r="B227" s="76"/>
      <c r="C227" s="81"/>
      <c r="D227" s="78" t="s">
        <v>15</v>
      </c>
    </row>
    <row r="228" spans="2:4">
      <c r="B228" s="82" t="s">
        <v>11</v>
      </c>
      <c r="C228" s="83"/>
      <c r="D228" s="84"/>
    </row>
    <row r="229" spans="2:4">
      <c r="B229" s="76"/>
      <c r="C229" s="85"/>
      <c r="D229" s="78" t="s">
        <v>15</v>
      </c>
    </row>
    <row r="230" spans="2:4">
      <c r="B230" s="76"/>
      <c r="C230" s="85"/>
      <c r="D230" s="78" t="s">
        <v>15</v>
      </c>
    </row>
    <row r="231" spans="2:4">
      <c r="B231" s="76"/>
      <c r="C231" s="85"/>
      <c r="D231" s="78" t="s">
        <v>15</v>
      </c>
    </row>
    <row r="232" spans="2:4">
      <c r="B232" s="76"/>
      <c r="C232" s="85"/>
      <c r="D232" s="78" t="s">
        <v>15</v>
      </c>
    </row>
    <row r="233" spans="2:4">
      <c r="B233" s="76"/>
      <c r="C233" s="85"/>
      <c r="D233" s="78" t="s">
        <v>15</v>
      </c>
    </row>
    <row r="234" spans="2:4">
      <c r="B234" s="76"/>
      <c r="C234" s="85"/>
      <c r="D234" s="78" t="s">
        <v>15</v>
      </c>
    </row>
    <row r="235" spans="2:4">
      <c r="B235" s="76"/>
      <c r="C235" s="85"/>
      <c r="D235" s="78" t="s">
        <v>15</v>
      </c>
    </row>
    <row r="236" spans="2:4">
      <c r="B236" s="76"/>
      <c r="C236" s="85"/>
      <c r="D236" s="78" t="s">
        <v>15</v>
      </c>
    </row>
    <row r="237" spans="2:4">
      <c r="B237" s="76"/>
      <c r="C237" s="85"/>
      <c r="D237" s="78" t="s">
        <v>15</v>
      </c>
    </row>
    <row r="238" spans="2:4">
      <c r="B238" s="82" t="s">
        <v>13</v>
      </c>
      <c r="C238" s="83"/>
      <c r="D238" s="84"/>
    </row>
    <row r="239" spans="2:4">
      <c r="B239" s="86"/>
      <c r="C239" s="85"/>
      <c r="D239" s="78" t="s">
        <v>15</v>
      </c>
    </row>
    <row r="240" spans="2:4">
      <c r="B240" s="86"/>
      <c r="C240" s="85"/>
      <c r="D240" s="78" t="s">
        <v>15</v>
      </c>
    </row>
    <row r="241" spans="2:4">
      <c r="B241" s="86"/>
      <c r="C241" s="85"/>
      <c r="D241" s="78" t="s">
        <v>15</v>
      </c>
    </row>
    <row r="242" spans="2:4">
      <c r="B242" s="86"/>
      <c r="C242" s="85"/>
      <c r="D242" s="78" t="s">
        <v>15</v>
      </c>
    </row>
    <row r="243" spans="2:4">
      <c r="B243" s="86"/>
      <c r="C243" s="85"/>
      <c r="D243" s="78" t="s">
        <v>15</v>
      </c>
    </row>
    <row r="244" spans="2:4">
      <c r="B244" s="86"/>
      <c r="C244" s="85"/>
      <c r="D244" s="78" t="s">
        <v>15</v>
      </c>
    </row>
    <row r="245" spans="2:4">
      <c r="B245" s="86"/>
      <c r="C245" s="85"/>
      <c r="D245" s="78" t="s">
        <v>15</v>
      </c>
    </row>
    <row r="246" spans="2:4">
      <c r="B246" s="86"/>
      <c r="C246" s="85"/>
      <c r="D246" s="78" t="s">
        <v>15</v>
      </c>
    </row>
    <row r="247" spans="2:4" ht="23" thickBot="1">
      <c r="B247" s="87"/>
      <c r="C247" s="88"/>
      <c r="D247" s="89" t="s">
        <v>15</v>
      </c>
    </row>
    <row r="248" spans="2:4" ht="23" thickBot="1">
      <c r="B248" s="9"/>
      <c r="C248" s="10"/>
      <c r="D248" s="11"/>
    </row>
    <row r="249" spans="2:4" ht="25" thickBot="1">
      <c r="B249" s="149" t="s">
        <v>86</v>
      </c>
      <c r="C249" s="150"/>
      <c r="D249" s="151"/>
    </row>
    <row r="250" spans="2:4">
      <c r="B250" s="15" t="s">
        <v>0</v>
      </c>
      <c r="C250" s="16"/>
      <c r="D250" s="90">
        <f>SUM(C213:C217)</f>
        <v>0</v>
      </c>
    </row>
    <row r="251" spans="2:4">
      <c r="B251" s="17" t="s">
        <v>1</v>
      </c>
      <c r="C251" s="18"/>
      <c r="D251" s="91">
        <f>SUM(C219:C227)</f>
        <v>0</v>
      </c>
    </row>
    <row r="252" spans="2:4">
      <c r="B252" s="17" t="s">
        <v>2</v>
      </c>
      <c r="C252" s="18"/>
      <c r="D252" s="91">
        <f>SUM(C229:C237)</f>
        <v>0</v>
      </c>
    </row>
    <row r="253" spans="2:4" ht="23" thickBot="1">
      <c r="B253" s="22" t="s">
        <v>3</v>
      </c>
      <c r="C253" s="23"/>
      <c r="D253" s="92">
        <f>SUM(C239:C247)</f>
        <v>0</v>
      </c>
    </row>
    <row r="254" spans="2:4" ht="23" thickTop="1">
      <c r="B254" s="36" t="s">
        <v>6</v>
      </c>
      <c r="C254" s="37"/>
      <c r="D254" s="24" t="e">
        <f>(D250+D251+D252+D253)/C209</f>
        <v>#DIV/0!</v>
      </c>
    </row>
    <row r="255" spans="2:4">
      <c r="B255" s="13" t="s">
        <v>19</v>
      </c>
      <c r="C255" s="14"/>
      <c r="D255" s="12" t="e">
        <f>(D250+D251+D252)/C209</f>
        <v>#DIV/0!</v>
      </c>
    </row>
    <row r="256" spans="2:4">
      <c r="B256" s="13" t="s">
        <v>20</v>
      </c>
      <c r="C256" s="14"/>
      <c r="D256" s="12" t="e">
        <f>(D250+D251)/C209</f>
        <v>#DIV/0!</v>
      </c>
    </row>
    <row r="257" spans="2:8">
      <c r="B257" s="13" t="s">
        <v>21</v>
      </c>
      <c r="C257" s="14"/>
      <c r="D257" s="12" t="e">
        <f>D252/C209</f>
        <v>#DIV/0!</v>
      </c>
    </row>
    <row r="258" spans="2:8" ht="23" thickBot="1">
      <c r="B258" s="38" t="s">
        <v>22</v>
      </c>
      <c r="C258" s="39"/>
      <c r="D258" s="8" t="e">
        <f>D253/C209</f>
        <v>#DIV/0!</v>
      </c>
    </row>
    <row r="259" spans="2:8" ht="23" thickTop="1">
      <c r="B259" s="93" t="s">
        <v>14</v>
      </c>
      <c r="C259" s="94"/>
      <c r="D259" s="95" t="e">
        <f>IF(B217="None", IF(B216="None",  IF(B215="None", (C213*D199+D251+D252+D253)/(C209), ((HLOOKUP(B215,'Summary Table'!$C$139:$AJ$144,2,FALSE))*C215+C213*D199+D251+D252+D253)/(C209)), ((HLOOKUP(B215,'Summary Table'!$C$139:$AJ$144,2,FALSE))*C215+(HLOOKUP(B216,'Summary Table'!$C$139:$AJ$144,2,FALSE))*C216+C213*D199+D251+D252+D253)/(C209)),((HLOOKUP(B215,'Summary Table'!$C$139:$AJ$144,2,FALSE))*C215+(HLOOKUP(B216,'Summary Table'!$C$139:$AJ$144,2,FALSE))*C216+HLOOKUP(B217,'Summary Table'!$C$139:$AJ$144,2,FALSE)*C217+C213*D199+D251+D252+D253)/(C209))</f>
        <v>#DIV/0!</v>
      </c>
    </row>
    <row r="260" spans="2:8">
      <c r="B260" s="96" t="s">
        <v>23</v>
      </c>
      <c r="C260" s="97"/>
      <c r="D260" s="98" t="e">
        <f>IF(B217="None", IF(B216="None",  IF(B215="None", (D250*D200+D251+D252)/C209, ((HLOOKUP(B215,'Summary Table'!$C$139:$AJ$144,3,FALSE))*C215+C213*D200+D251+D252)/(C209)), ((HLOOKUP(B215,'Summary Table'!$C$139:$AJ$144,3,FALSE))*C215+(HLOOKUP(B216,'Summary Table'!$C$139:$AJ$144,3,FALSE))*C216+C213*D200+D251+D252)/(C209)),((HLOOKUP(B215,'Summary Table'!$C$139:$AJ$144,3,FALSE))*C215+(HLOOKUP(B216,'Summary Table'!$C$139:$AJ$144,3,FALSE))*C216+HLOOKUP(B217,'Summary Table'!$C$139:$AJ$144,3,FALSE)*C217+C213*D200+D251+D252)/(C209))</f>
        <v>#DIV/0!</v>
      </c>
    </row>
    <row r="261" spans="2:8">
      <c r="B261" s="96" t="s">
        <v>24</v>
      </c>
      <c r="C261" s="97"/>
      <c r="D261" s="98" t="e">
        <f>IF(B217="None", IF(B216="None",  IF(B215="None", (C213*D201+D251)/(C209), ((HLOOKUP(B215,'Summary Table'!$C$139:$AJ$144,4,FALSE))*C215+C213*D201+D251)/(C209)), ((HLOOKUP(B215,'Summary Table'!$C$139:$AJ$144,4,FALSE))*C215+(HLOOKUP(B216,'Summary Table'!$C$139:$AJ$144,4,FALSE))*C216+C213*D201+D251)/(C209)),((HLOOKUP(B215,'Summary Table'!$C$139:$AJ$144,4,FALSE))*C215+(HLOOKUP(B216,'Summary Table'!$C$139:$AJ$144,4,FALSE))*C216+HLOOKUP(B217,'Summary Table'!$C$139:$AJ$144,4,FALSE)*C217+C213*D201+D251)/(C209))</f>
        <v>#DIV/0!</v>
      </c>
    </row>
    <row r="262" spans="2:8">
      <c r="B262" s="96" t="s">
        <v>25</v>
      </c>
      <c r="C262" s="97"/>
      <c r="D262" s="98" t="e">
        <f>IF(B217="None", IF(B216="None",  IF(B215="None", (C213*D202+D252)/(C209), ((HLOOKUP(B215,'Summary Table'!$C$139:$AJ$144,5,FALSE))*C215+C213*D202+D252)/(C209)), ((HLOOKUP(B215,'Summary Table'!$C$139:$AJ$144,5,FALSE))*C215+(HLOOKUP(B216,'Summary Table'!$C$139:$AJ$144,5,FALSE))*C216+C213*D202+D252)/(C209)),((HLOOKUP(B215,'Summary Table'!$C$139:$AJ$144,5,FALSE))*C215+(HLOOKUP(B216,'Summary Table'!$C$139:$AJ$144,5,FALSE))*C216+HLOOKUP(B217,'Summary Table'!$C$139:$AJ$144,5,FALSE)*C217+C213*D202+D252)/(C209))</f>
        <v>#DIV/0!</v>
      </c>
    </row>
    <row r="263" spans="2:8" ht="23" thickBot="1">
      <c r="B263" s="99" t="s">
        <v>26</v>
      </c>
      <c r="C263" s="100"/>
      <c r="D263" s="101" t="e">
        <f>IF(B217="None", IF(B216="None",  IF(B215="None", (C213*D203+D253)/(C209), ((HLOOKUP(B215,'Summary Table'!$C$139:$AJ$144,6,FALSE))*C215+C213*D203+D253)/(C209)), ((HLOOKUP(B215,'Summary Table'!$C$139:$AJ$144,6,FALSE))*C215+(HLOOKUP(B216,'Summary Table'!$C$139:$AJ$144,6,FALSE))*C216+C213*D203+D253)/(C209)),((HLOOKUP(B215,'Summary Table'!$C$139:$AJ$144,6,FALSE))*C215+(HLOOKUP(B216,'Summary Table'!$C$139:$AJ$144,6,FALSE))*C216+HLOOKUP(B217,'Summary Table'!$C$139:$AJ$144,6,FALSE)*C217+C213*D203+D253)/(C209))</f>
        <v>#DIV/0!</v>
      </c>
    </row>
    <row r="264" spans="2:8" ht="18" customHeight="1" thickTop="1"/>
    <row r="265" spans="2:8" ht="23" thickBot="1">
      <c r="B265" s="33"/>
      <c r="C265" s="34"/>
      <c r="D265" s="35"/>
    </row>
    <row r="266" spans="2:8" ht="25" thickTop="1">
      <c r="B266" s="146" t="s">
        <v>87</v>
      </c>
      <c r="C266" s="147">
        <v>1</v>
      </c>
      <c r="D266" s="148" t="str">
        <f>"/"&amp;B273&amp;""</f>
        <v>/</v>
      </c>
      <c r="E266" s="3"/>
      <c r="G266" s="1"/>
    </row>
    <row r="267" spans="2:8">
      <c r="B267" s="65"/>
      <c r="C267" s="5" t="s">
        <v>8</v>
      </c>
      <c r="D267" s="19" t="s">
        <v>9</v>
      </c>
      <c r="E267" s="2"/>
    </row>
    <row r="268" spans="2:8">
      <c r="B268" s="21" t="s">
        <v>4</v>
      </c>
      <c r="C268" s="66"/>
      <c r="D268" s="67" t="s">
        <v>15</v>
      </c>
      <c r="E268" s="4"/>
      <c r="F268" s="4"/>
      <c r="G268" s="56"/>
      <c r="H268" s="57"/>
    </row>
    <row r="269" spans="2:8" ht="23" thickBot="1">
      <c r="B269" s="21" t="s">
        <v>27</v>
      </c>
      <c r="C269" s="66"/>
      <c r="D269" s="67" t="s">
        <v>15</v>
      </c>
      <c r="E269" s="3"/>
      <c r="F269" s="4"/>
      <c r="G269" s="55"/>
      <c r="H269" s="57"/>
    </row>
    <row r="270" spans="2:8" ht="23" thickBot="1">
      <c r="B270" s="68"/>
      <c r="C270" s="20"/>
      <c r="D270" s="69"/>
    </row>
    <row r="271" spans="2:8" ht="33.75" customHeight="1" thickBot="1">
      <c r="B271" s="70" t="s">
        <v>7</v>
      </c>
      <c r="C271" s="71" t="s">
        <v>10</v>
      </c>
      <c r="D271" s="72" t="s">
        <v>9</v>
      </c>
    </row>
    <row r="272" spans="2:8">
      <c r="B272" s="73" t="s">
        <v>29</v>
      </c>
      <c r="C272" s="74"/>
      <c r="D272" s="75"/>
    </row>
    <row r="273" spans="2:4" ht="23" thickBot="1">
      <c r="B273" s="76"/>
      <c r="C273" s="77">
        <f>C268</f>
        <v>0</v>
      </c>
      <c r="D273" s="78" t="s">
        <v>15</v>
      </c>
    </row>
    <row r="274" spans="2:4">
      <c r="B274" s="73" t="s">
        <v>30</v>
      </c>
      <c r="C274" s="79"/>
      <c r="D274" s="75"/>
    </row>
    <row r="275" spans="2:4">
      <c r="B275" s="80" t="s">
        <v>36</v>
      </c>
      <c r="C275" s="81"/>
      <c r="D275" s="78" t="s">
        <v>15</v>
      </c>
    </row>
    <row r="276" spans="2:4">
      <c r="B276" s="80" t="s">
        <v>36</v>
      </c>
      <c r="C276" s="81"/>
      <c r="D276" s="78" t="s">
        <v>15</v>
      </c>
    </row>
    <row r="277" spans="2:4">
      <c r="B277" s="80" t="s">
        <v>36</v>
      </c>
      <c r="C277" s="81"/>
      <c r="D277" s="78" t="s">
        <v>15</v>
      </c>
    </row>
    <row r="278" spans="2:4">
      <c r="B278" s="82" t="s">
        <v>12</v>
      </c>
      <c r="C278" s="83"/>
      <c r="D278" s="84"/>
    </row>
    <row r="279" spans="2:4">
      <c r="B279" s="76"/>
      <c r="C279" s="81"/>
      <c r="D279" s="78" t="s">
        <v>15</v>
      </c>
    </row>
    <row r="280" spans="2:4">
      <c r="B280" s="76"/>
      <c r="C280" s="81"/>
      <c r="D280" s="78" t="s">
        <v>15</v>
      </c>
    </row>
    <row r="281" spans="2:4">
      <c r="B281" s="76"/>
      <c r="C281" s="81"/>
      <c r="D281" s="78" t="s">
        <v>15</v>
      </c>
    </row>
    <row r="282" spans="2:4">
      <c r="B282" s="76"/>
      <c r="C282" s="81"/>
      <c r="D282" s="78" t="s">
        <v>15</v>
      </c>
    </row>
    <row r="283" spans="2:4">
      <c r="B283" s="76"/>
      <c r="C283" s="81"/>
      <c r="D283" s="78" t="s">
        <v>15</v>
      </c>
    </row>
    <row r="284" spans="2:4">
      <c r="B284" s="76"/>
      <c r="C284" s="81"/>
      <c r="D284" s="78" t="s">
        <v>15</v>
      </c>
    </row>
    <row r="285" spans="2:4">
      <c r="B285" s="76"/>
      <c r="C285" s="81"/>
      <c r="D285" s="78" t="s">
        <v>15</v>
      </c>
    </row>
    <row r="286" spans="2:4">
      <c r="B286" s="76"/>
      <c r="C286" s="81"/>
      <c r="D286" s="78" t="s">
        <v>15</v>
      </c>
    </row>
    <row r="287" spans="2:4">
      <c r="B287" s="76"/>
      <c r="C287" s="81"/>
      <c r="D287" s="78" t="s">
        <v>15</v>
      </c>
    </row>
    <row r="288" spans="2:4">
      <c r="B288" s="82" t="s">
        <v>11</v>
      </c>
      <c r="C288" s="83"/>
      <c r="D288" s="84"/>
    </row>
    <row r="289" spans="2:4">
      <c r="B289" s="76"/>
      <c r="C289" s="85"/>
      <c r="D289" s="78" t="s">
        <v>15</v>
      </c>
    </row>
    <row r="290" spans="2:4">
      <c r="B290" s="76"/>
      <c r="C290" s="85"/>
      <c r="D290" s="78" t="s">
        <v>15</v>
      </c>
    </row>
    <row r="291" spans="2:4">
      <c r="B291" s="76"/>
      <c r="C291" s="85"/>
      <c r="D291" s="78" t="s">
        <v>15</v>
      </c>
    </row>
    <row r="292" spans="2:4">
      <c r="B292" s="76"/>
      <c r="C292" s="85"/>
      <c r="D292" s="78" t="s">
        <v>15</v>
      </c>
    </row>
    <row r="293" spans="2:4">
      <c r="B293" s="76"/>
      <c r="C293" s="85"/>
      <c r="D293" s="78" t="s">
        <v>15</v>
      </c>
    </row>
    <row r="294" spans="2:4">
      <c r="B294" s="76"/>
      <c r="C294" s="85"/>
      <c r="D294" s="78" t="s">
        <v>15</v>
      </c>
    </row>
    <row r="295" spans="2:4">
      <c r="B295" s="76"/>
      <c r="C295" s="85"/>
      <c r="D295" s="78" t="s">
        <v>15</v>
      </c>
    </row>
    <row r="296" spans="2:4">
      <c r="B296" s="76"/>
      <c r="C296" s="85"/>
      <c r="D296" s="78" t="s">
        <v>15</v>
      </c>
    </row>
    <row r="297" spans="2:4">
      <c r="B297" s="76"/>
      <c r="C297" s="85"/>
      <c r="D297" s="78" t="s">
        <v>15</v>
      </c>
    </row>
    <row r="298" spans="2:4">
      <c r="B298" s="82" t="s">
        <v>13</v>
      </c>
      <c r="C298" s="83"/>
      <c r="D298" s="84"/>
    </row>
    <row r="299" spans="2:4">
      <c r="B299" s="86"/>
      <c r="C299" s="85"/>
      <c r="D299" s="78" t="s">
        <v>15</v>
      </c>
    </row>
    <row r="300" spans="2:4">
      <c r="B300" s="86"/>
      <c r="C300" s="85"/>
      <c r="D300" s="78" t="s">
        <v>15</v>
      </c>
    </row>
    <row r="301" spans="2:4">
      <c r="B301" s="86"/>
      <c r="C301" s="85"/>
      <c r="D301" s="78" t="s">
        <v>15</v>
      </c>
    </row>
    <row r="302" spans="2:4">
      <c r="B302" s="86"/>
      <c r="C302" s="85"/>
      <c r="D302" s="78" t="s">
        <v>15</v>
      </c>
    </row>
    <row r="303" spans="2:4">
      <c r="B303" s="86"/>
      <c r="C303" s="85"/>
      <c r="D303" s="78" t="s">
        <v>15</v>
      </c>
    </row>
    <row r="304" spans="2:4">
      <c r="B304" s="86"/>
      <c r="C304" s="85"/>
      <c r="D304" s="78" t="s">
        <v>15</v>
      </c>
    </row>
    <row r="305" spans="2:4">
      <c r="B305" s="86"/>
      <c r="C305" s="85"/>
      <c r="D305" s="78" t="s">
        <v>15</v>
      </c>
    </row>
    <row r="306" spans="2:4">
      <c r="B306" s="86"/>
      <c r="C306" s="85"/>
      <c r="D306" s="78" t="s">
        <v>15</v>
      </c>
    </row>
    <row r="307" spans="2:4" ht="14.25" customHeight="1" thickBot="1">
      <c r="B307" s="87"/>
      <c r="C307" s="88"/>
      <c r="D307" s="89" t="s">
        <v>15</v>
      </c>
    </row>
    <row r="308" spans="2:4" ht="23" thickBot="1">
      <c r="B308" s="9"/>
      <c r="C308" s="10"/>
      <c r="D308" s="11"/>
    </row>
    <row r="309" spans="2:4" ht="25" thickBot="1">
      <c r="B309" s="149" t="s">
        <v>88</v>
      </c>
      <c r="C309" s="150"/>
      <c r="D309" s="151"/>
    </row>
    <row r="310" spans="2:4">
      <c r="B310" s="15" t="s">
        <v>0</v>
      </c>
      <c r="C310" s="16"/>
      <c r="D310" s="90">
        <f>SUM(C273:C277)</f>
        <v>0</v>
      </c>
    </row>
    <row r="311" spans="2:4">
      <c r="B311" s="17" t="s">
        <v>1</v>
      </c>
      <c r="C311" s="18"/>
      <c r="D311" s="91">
        <f>SUM(C279:C287)</f>
        <v>0</v>
      </c>
    </row>
    <row r="312" spans="2:4">
      <c r="B312" s="17" t="s">
        <v>2</v>
      </c>
      <c r="C312" s="18"/>
      <c r="D312" s="91">
        <f>SUM(C289:C297)</f>
        <v>0</v>
      </c>
    </row>
    <row r="313" spans="2:4" ht="23" thickBot="1">
      <c r="B313" s="22" t="s">
        <v>3</v>
      </c>
      <c r="C313" s="23"/>
      <c r="D313" s="92">
        <f>SUM(C299:C307)</f>
        <v>0</v>
      </c>
    </row>
    <row r="314" spans="2:4" ht="23" thickTop="1">
      <c r="B314" s="36" t="s">
        <v>6</v>
      </c>
      <c r="C314" s="37"/>
      <c r="D314" s="24" t="e">
        <f>(D310+D311+D312+D313)/C269</f>
        <v>#DIV/0!</v>
      </c>
    </row>
    <row r="315" spans="2:4">
      <c r="B315" s="13" t="s">
        <v>19</v>
      </c>
      <c r="C315" s="14"/>
      <c r="D315" s="12" t="e">
        <f>(D310+D311+D312)/C269</f>
        <v>#DIV/0!</v>
      </c>
    </row>
    <row r="316" spans="2:4">
      <c r="B316" s="13" t="s">
        <v>20</v>
      </c>
      <c r="C316" s="14"/>
      <c r="D316" s="12" t="e">
        <f>(D310+D311)/C269</f>
        <v>#DIV/0!</v>
      </c>
    </row>
    <row r="317" spans="2:4">
      <c r="B317" s="13" t="s">
        <v>21</v>
      </c>
      <c r="C317" s="14"/>
      <c r="D317" s="12" t="e">
        <f>D312/C269</f>
        <v>#DIV/0!</v>
      </c>
    </row>
    <row r="318" spans="2:4" ht="23" thickBot="1">
      <c r="B318" s="38" t="s">
        <v>22</v>
      </c>
      <c r="C318" s="39"/>
      <c r="D318" s="8" t="e">
        <f>D313/C269</f>
        <v>#DIV/0!</v>
      </c>
    </row>
    <row r="319" spans="2:4" ht="23" thickTop="1">
      <c r="B319" s="93" t="s">
        <v>14</v>
      </c>
      <c r="C319" s="94"/>
      <c r="D319" s="95" t="e">
        <f>IF(B277="None", IF(B276="None",  IF(B275="None", (C273*D259+D311+D312+D313)/(C269), ((HLOOKUP(B275,'Summary Table'!$C$139:$AJ$144,2,FALSE))*C275+C273*D259+D311+D312+D313)/(C269)), ((HLOOKUP(B275,'Summary Table'!$C$139:$AJ$144,2,FALSE))*C275+(HLOOKUP(B276,'Summary Table'!$C$139:$AJ$144,2,FALSE))*C276+C273*D259+D311+D312+D313)/(C269)),((HLOOKUP(B275,'Summary Table'!$C$139:$AJ$144,2,FALSE))*C275+(HLOOKUP(B276,'Summary Table'!$C$139:$AJ$144,2,FALSE))*C276+HLOOKUP(B277,'Summary Table'!$C$139:$AJ$144,2,FALSE)*C277+C273*D259+D311+D312+D313)/(C269))</f>
        <v>#DIV/0!</v>
      </c>
    </row>
    <row r="320" spans="2:4">
      <c r="B320" s="96" t="s">
        <v>23</v>
      </c>
      <c r="C320" s="97"/>
      <c r="D320" s="98" t="e">
        <f>IF(B277="None", IF(B276="None",  IF(B275="None", (D310*D260+D311+D312)/C269, ((HLOOKUP(B275,'Summary Table'!$C$139:$AJ$144,3,FALSE))*C275+C273*D260+D311+D312)/(C269)), ((HLOOKUP(B275,'Summary Table'!$C$139:$AJ$144,3,FALSE))*C275+(HLOOKUP(B276,'Summary Table'!$C$139:$AJ$144,3,FALSE))*C276+C273*D260+D311+D312)/(C269)),((HLOOKUP(B275,'Summary Table'!$C$139:$AJ$144,3,FALSE))*C275+(HLOOKUP(B276,'Summary Table'!$C$139:$AJ$144,3,FALSE))*C276+HLOOKUP(B277,'Summary Table'!$C$139:$AJ$144,3,FALSE)*C277+C273*D260+D311+D312)/(C269))</f>
        <v>#DIV/0!</v>
      </c>
    </row>
    <row r="321" spans="2:8">
      <c r="B321" s="96" t="s">
        <v>24</v>
      </c>
      <c r="C321" s="97"/>
      <c r="D321" s="98" t="e">
        <f>IF(B277="None", IF(B276="None",  IF(B275="None", (C273*D261+D311)/(C269), ((HLOOKUP(B275,'Summary Table'!$C$139:$AJ$144,4,FALSE))*C275+C273*D261+D311)/(C269)), ((HLOOKUP(B275,'Summary Table'!$C$139:$AJ$144,4,FALSE))*C275+(HLOOKUP(B276,'Summary Table'!$C$139:$AJ$144,4,FALSE))*C276+C273*D261+D311)/(C269)),((HLOOKUP(B275,'Summary Table'!$C$139:$AJ$144,4,FALSE))*C275+(HLOOKUP(B276,'Summary Table'!$C$139:$AJ$144,4,FALSE))*C276+HLOOKUP(B277,'Summary Table'!$C$139:$AJ$144,4,FALSE)*C277+C273*D261+D311)/(C269))</f>
        <v>#DIV/0!</v>
      </c>
    </row>
    <row r="322" spans="2:8">
      <c r="B322" s="96" t="s">
        <v>25</v>
      </c>
      <c r="C322" s="97"/>
      <c r="D322" s="98" t="e">
        <f>IF(B277="None", IF(B276="None",  IF(B275="None", (C273*D262+D312)/(C269), ((HLOOKUP(B275,'Summary Table'!$C$139:$AJ$144,5,FALSE))*C275+C273*D262+D312)/(C269)), ((HLOOKUP(B275,'Summary Table'!$C$139:$AJ$144,5,FALSE))*C275+(HLOOKUP(B276,'Summary Table'!$C$139:$AJ$144,5,FALSE))*C276+C273*D262+D312)/(C269)),((HLOOKUP(B275,'Summary Table'!$C$139:$AJ$144,5,FALSE))*C275+(HLOOKUP(B276,'Summary Table'!$C$139:$AJ$144,5,FALSE))*C276+HLOOKUP(B277,'Summary Table'!$C$139:$AJ$144,5,FALSE)*C277+C273*D262+D312)/(C269))</f>
        <v>#DIV/0!</v>
      </c>
    </row>
    <row r="323" spans="2:8" ht="23" thickBot="1">
      <c r="B323" s="99" t="s">
        <v>26</v>
      </c>
      <c r="C323" s="100"/>
      <c r="D323" s="101" t="e">
        <f>IF(B277="None", IF(B276="None",  IF(B275="None", (C273*D263+D313)/(C269), ((HLOOKUP(B275,'Summary Table'!$C$139:$AJ$144,6,FALSE))*C275+C273*D263+D313)/(C269)), ((HLOOKUP(B275,'Summary Table'!$C$139:$AJ$144,6,FALSE))*C275+(HLOOKUP(B276,'Summary Table'!$C$139:$AJ$144,6,FALSE))*C276+C273*D263+D313)/(C269)),((HLOOKUP(B275,'Summary Table'!$C$139:$AJ$144,6,FALSE))*C275+(HLOOKUP(B276,'Summary Table'!$C$139:$AJ$144,6,FALSE))*C276+HLOOKUP(B277,'Summary Table'!$C$139:$AJ$144,6,FALSE)*C277+C273*D263+D313)/(C269))</f>
        <v>#DIV/0!</v>
      </c>
    </row>
    <row r="324" spans="2:8" ht="23" thickTop="1">
      <c r="C324" s="30"/>
      <c r="D324" s="26"/>
    </row>
    <row r="325" spans="2:8" ht="23" thickBot="1">
      <c r="C325" s="30"/>
      <c r="D325" s="26"/>
    </row>
    <row r="326" spans="2:8" ht="25" thickTop="1">
      <c r="B326" s="146" t="s">
        <v>89</v>
      </c>
      <c r="C326" s="147">
        <v>1</v>
      </c>
      <c r="D326" s="148" t="str">
        <f>"/"&amp;B333&amp;""</f>
        <v>/</v>
      </c>
      <c r="E326" s="3"/>
      <c r="G326" s="1"/>
    </row>
    <row r="327" spans="2:8">
      <c r="B327" s="65"/>
      <c r="C327" s="5" t="s">
        <v>8</v>
      </c>
      <c r="D327" s="19" t="s">
        <v>9</v>
      </c>
      <c r="E327" s="2"/>
    </row>
    <row r="328" spans="2:8">
      <c r="B328" s="21" t="s">
        <v>4</v>
      </c>
      <c r="C328" s="66"/>
      <c r="D328" s="67" t="s">
        <v>15</v>
      </c>
      <c r="E328" s="4"/>
      <c r="F328" s="4"/>
      <c r="G328" s="56"/>
      <c r="H328" s="57"/>
    </row>
    <row r="329" spans="2:8" ht="23" thickBot="1">
      <c r="B329" s="21" t="s">
        <v>27</v>
      </c>
      <c r="C329" s="66"/>
      <c r="D329" s="67" t="s">
        <v>15</v>
      </c>
      <c r="E329" s="3"/>
      <c r="F329" s="4"/>
      <c r="G329" s="55"/>
      <c r="H329" s="57"/>
    </row>
    <row r="330" spans="2:8" ht="23" thickBot="1">
      <c r="B330" s="68"/>
      <c r="C330" s="20"/>
      <c r="D330" s="69"/>
    </row>
    <row r="331" spans="2:8" ht="31" thickBot="1">
      <c r="B331" s="70" t="s">
        <v>7</v>
      </c>
      <c r="C331" s="71" t="s">
        <v>10</v>
      </c>
      <c r="D331" s="72" t="s">
        <v>9</v>
      </c>
    </row>
    <row r="332" spans="2:8">
      <c r="B332" s="73" t="s">
        <v>29</v>
      </c>
      <c r="C332" s="74"/>
      <c r="D332" s="75"/>
    </row>
    <row r="333" spans="2:8" ht="23" thickBot="1">
      <c r="B333" s="76"/>
      <c r="C333" s="77">
        <f>C328</f>
        <v>0</v>
      </c>
      <c r="D333" s="78" t="s">
        <v>15</v>
      </c>
    </row>
    <row r="334" spans="2:8">
      <c r="B334" s="73" t="s">
        <v>30</v>
      </c>
      <c r="C334" s="79"/>
      <c r="D334" s="75"/>
    </row>
    <row r="335" spans="2:8">
      <c r="B335" s="80" t="s">
        <v>36</v>
      </c>
      <c r="C335" s="81"/>
      <c r="D335" s="78" t="s">
        <v>15</v>
      </c>
    </row>
    <row r="336" spans="2:8">
      <c r="B336" s="80" t="s">
        <v>36</v>
      </c>
      <c r="C336" s="81"/>
      <c r="D336" s="78" t="s">
        <v>15</v>
      </c>
    </row>
    <row r="337" spans="2:4">
      <c r="B337" s="80" t="s">
        <v>36</v>
      </c>
      <c r="C337" s="81"/>
      <c r="D337" s="78" t="s">
        <v>15</v>
      </c>
    </row>
    <row r="338" spans="2:4">
      <c r="B338" s="82" t="s">
        <v>12</v>
      </c>
      <c r="C338" s="83"/>
      <c r="D338" s="84"/>
    </row>
    <row r="339" spans="2:4">
      <c r="B339" s="76"/>
      <c r="C339" s="81"/>
      <c r="D339" s="78" t="s">
        <v>15</v>
      </c>
    </row>
    <row r="340" spans="2:4">
      <c r="B340" s="76"/>
      <c r="C340" s="81"/>
      <c r="D340" s="78" t="s">
        <v>15</v>
      </c>
    </row>
    <row r="341" spans="2:4">
      <c r="B341" s="76"/>
      <c r="C341" s="81"/>
      <c r="D341" s="78" t="s">
        <v>15</v>
      </c>
    </row>
    <row r="342" spans="2:4">
      <c r="B342" s="76"/>
      <c r="C342" s="81"/>
      <c r="D342" s="78" t="s">
        <v>15</v>
      </c>
    </row>
    <row r="343" spans="2:4">
      <c r="B343" s="76"/>
      <c r="C343" s="81"/>
      <c r="D343" s="78" t="s">
        <v>15</v>
      </c>
    </row>
    <row r="344" spans="2:4">
      <c r="B344" s="76"/>
      <c r="C344" s="81"/>
      <c r="D344" s="78" t="s">
        <v>15</v>
      </c>
    </row>
    <row r="345" spans="2:4">
      <c r="B345" s="76"/>
      <c r="C345" s="81"/>
      <c r="D345" s="78" t="s">
        <v>15</v>
      </c>
    </row>
    <row r="346" spans="2:4">
      <c r="B346" s="76"/>
      <c r="C346" s="81"/>
      <c r="D346" s="78" t="s">
        <v>15</v>
      </c>
    </row>
    <row r="347" spans="2:4">
      <c r="B347" s="76"/>
      <c r="C347" s="81"/>
      <c r="D347" s="78" t="s">
        <v>15</v>
      </c>
    </row>
    <row r="348" spans="2:4">
      <c r="B348" s="82" t="s">
        <v>11</v>
      </c>
      <c r="C348" s="83"/>
      <c r="D348" s="84"/>
    </row>
    <row r="349" spans="2:4">
      <c r="B349" s="76"/>
      <c r="C349" s="85"/>
      <c r="D349" s="78" t="s">
        <v>15</v>
      </c>
    </row>
    <row r="350" spans="2:4">
      <c r="B350" s="76"/>
      <c r="C350" s="85"/>
      <c r="D350" s="78" t="s">
        <v>15</v>
      </c>
    </row>
    <row r="351" spans="2:4">
      <c r="B351" s="76"/>
      <c r="C351" s="85"/>
      <c r="D351" s="78" t="s">
        <v>15</v>
      </c>
    </row>
    <row r="352" spans="2:4">
      <c r="B352" s="76"/>
      <c r="C352" s="85"/>
      <c r="D352" s="78" t="s">
        <v>15</v>
      </c>
    </row>
    <row r="353" spans="2:4">
      <c r="B353" s="76"/>
      <c r="C353" s="85"/>
      <c r="D353" s="78" t="s">
        <v>15</v>
      </c>
    </row>
    <row r="354" spans="2:4">
      <c r="B354" s="76"/>
      <c r="C354" s="85"/>
      <c r="D354" s="78" t="s">
        <v>15</v>
      </c>
    </row>
    <row r="355" spans="2:4">
      <c r="B355" s="76"/>
      <c r="C355" s="85"/>
      <c r="D355" s="78" t="s">
        <v>15</v>
      </c>
    </row>
    <row r="356" spans="2:4">
      <c r="B356" s="76"/>
      <c r="C356" s="85"/>
      <c r="D356" s="78" t="s">
        <v>15</v>
      </c>
    </row>
    <row r="357" spans="2:4">
      <c r="B357" s="76"/>
      <c r="C357" s="85"/>
      <c r="D357" s="78" t="s">
        <v>15</v>
      </c>
    </row>
    <row r="358" spans="2:4">
      <c r="B358" s="82" t="s">
        <v>13</v>
      </c>
      <c r="C358" s="83"/>
      <c r="D358" s="84"/>
    </row>
    <row r="359" spans="2:4">
      <c r="B359" s="86"/>
      <c r="C359" s="85"/>
      <c r="D359" s="78" t="s">
        <v>15</v>
      </c>
    </row>
    <row r="360" spans="2:4">
      <c r="B360" s="86"/>
      <c r="C360" s="85"/>
      <c r="D360" s="78" t="s">
        <v>15</v>
      </c>
    </row>
    <row r="361" spans="2:4">
      <c r="B361" s="86"/>
      <c r="C361" s="85"/>
      <c r="D361" s="78" t="s">
        <v>15</v>
      </c>
    </row>
    <row r="362" spans="2:4">
      <c r="B362" s="86"/>
      <c r="C362" s="85"/>
      <c r="D362" s="78" t="s">
        <v>15</v>
      </c>
    </row>
    <row r="363" spans="2:4">
      <c r="B363" s="86"/>
      <c r="C363" s="85"/>
      <c r="D363" s="78" t="s">
        <v>15</v>
      </c>
    </row>
    <row r="364" spans="2:4">
      <c r="B364" s="86"/>
      <c r="C364" s="85"/>
      <c r="D364" s="78" t="s">
        <v>15</v>
      </c>
    </row>
    <row r="365" spans="2:4">
      <c r="B365" s="86"/>
      <c r="C365" s="85"/>
      <c r="D365" s="78" t="s">
        <v>15</v>
      </c>
    </row>
    <row r="366" spans="2:4">
      <c r="B366" s="86"/>
      <c r="C366" s="85"/>
      <c r="D366" s="78" t="s">
        <v>15</v>
      </c>
    </row>
    <row r="367" spans="2:4" ht="23" thickBot="1">
      <c r="B367" s="87"/>
      <c r="C367" s="88"/>
      <c r="D367" s="89" t="s">
        <v>15</v>
      </c>
    </row>
    <row r="368" spans="2:4" ht="23" thickBot="1">
      <c r="B368" s="9"/>
      <c r="C368" s="10"/>
      <c r="D368" s="11"/>
    </row>
    <row r="369" spans="2:4" ht="25" thickBot="1">
      <c r="B369" s="149" t="s">
        <v>90</v>
      </c>
      <c r="C369" s="150"/>
      <c r="D369" s="151"/>
    </row>
    <row r="370" spans="2:4">
      <c r="B370" s="15" t="s">
        <v>0</v>
      </c>
      <c r="C370" s="16"/>
      <c r="D370" s="90">
        <f>SUM(C333:C337)</f>
        <v>0</v>
      </c>
    </row>
    <row r="371" spans="2:4">
      <c r="B371" s="17" t="s">
        <v>1</v>
      </c>
      <c r="C371" s="18"/>
      <c r="D371" s="91">
        <f>SUM(C339:C347)</f>
        <v>0</v>
      </c>
    </row>
    <row r="372" spans="2:4">
      <c r="B372" s="17" t="s">
        <v>2</v>
      </c>
      <c r="C372" s="18"/>
      <c r="D372" s="91">
        <f>SUM(C349:C357)</f>
        <v>0</v>
      </c>
    </row>
    <row r="373" spans="2:4" ht="23" thickBot="1">
      <c r="B373" s="22" t="s">
        <v>3</v>
      </c>
      <c r="C373" s="23"/>
      <c r="D373" s="92">
        <f>SUM(C359:C367)</f>
        <v>0</v>
      </c>
    </row>
    <row r="374" spans="2:4" ht="23" thickTop="1">
      <c r="B374" s="36" t="s">
        <v>6</v>
      </c>
      <c r="C374" s="37"/>
      <c r="D374" s="24" t="e">
        <f>(D370+D371+D372+D373)/C329</f>
        <v>#DIV/0!</v>
      </c>
    </row>
    <row r="375" spans="2:4" ht="14.25" customHeight="1">
      <c r="B375" s="13" t="s">
        <v>19</v>
      </c>
      <c r="C375" s="14"/>
      <c r="D375" s="12" t="e">
        <f>(D370+D371+D372)/C329</f>
        <v>#DIV/0!</v>
      </c>
    </row>
    <row r="376" spans="2:4">
      <c r="B376" s="13" t="s">
        <v>20</v>
      </c>
      <c r="C376" s="14"/>
      <c r="D376" s="12" t="e">
        <f>(D370+D371)/C329</f>
        <v>#DIV/0!</v>
      </c>
    </row>
    <row r="377" spans="2:4">
      <c r="B377" s="13" t="s">
        <v>21</v>
      </c>
      <c r="C377" s="14"/>
      <c r="D377" s="12" t="e">
        <f>D372/C329</f>
        <v>#DIV/0!</v>
      </c>
    </row>
    <row r="378" spans="2:4" ht="23" thickBot="1">
      <c r="B378" s="38" t="s">
        <v>22</v>
      </c>
      <c r="C378" s="39"/>
      <c r="D378" s="8" t="e">
        <f>D373/C329</f>
        <v>#DIV/0!</v>
      </c>
    </row>
    <row r="379" spans="2:4" ht="15" customHeight="1" thickTop="1">
      <c r="B379" s="93" t="s">
        <v>14</v>
      </c>
      <c r="C379" s="94"/>
      <c r="D379" s="95" t="e">
        <f>IF(B337="None", IF(B336="None",  IF(B335="None", (C333*D319+D371+D372+D373)/(C329), ((HLOOKUP(B335,'Summary Table'!$C$139:$AJ$144,2,FALSE))*C335+C333*D319+D371+D372+D373)/(C329)), ((HLOOKUP(B335,'Summary Table'!$C$139:$AJ$144,2,FALSE))*C335+(HLOOKUP(B336,'Summary Table'!$C$139:$AJ$144,2,FALSE))*C336+C333*D319+D371+D372+D373)/(C329)),((HLOOKUP(B335,'Summary Table'!$C$139:$AJ$144,2,FALSE))*C335+(HLOOKUP(B336,'Summary Table'!$C$139:$AJ$144,2,FALSE))*C336+HLOOKUP(B337,'Summary Table'!$C$139:$AJ$144,2,FALSE)*C337+C333*D319+D371+D372+D373)/(C329))</f>
        <v>#DIV/0!</v>
      </c>
    </row>
    <row r="380" spans="2:4">
      <c r="B380" s="96" t="s">
        <v>23</v>
      </c>
      <c r="C380" s="97"/>
      <c r="D380" s="98" t="e">
        <f>IF(B337="None", IF(B336="None",  IF(B335="None", (D370*D320+D371+D372)/C329, ((HLOOKUP(B335,'Summary Table'!$C$139:$AJ$144,3,FALSE))*C335+C333*D320+D371+D372)/(C329)), ((HLOOKUP(B335,'Summary Table'!$C$139:$AJ$144,3,FALSE))*C335+(HLOOKUP(B336,'Summary Table'!$C$139:$AJ$144,3,FALSE))*C336+C333*D320+D371+D372)/(C329)),((HLOOKUP(B335,'Summary Table'!$C$139:$AJ$144,3,FALSE))*C335+(HLOOKUP(B336,'Summary Table'!$C$139:$AJ$144,3,FALSE))*C336+HLOOKUP(B337,'Summary Table'!$C$139:$AJ$144,3,FALSE)*C337+C333*D320+D371+D372)/(C329))</f>
        <v>#DIV/0!</v>
      </c>
    </row>
    <row r="381" spans="2:4">
      <c r="B381" s="96" t="s">
        <v>24</v>
      </c>
      <c r="C381" s="97"/>
      <c r="D381" s="98" t="e">
        <f>IF(B337="None", IF(B336="None",  IF(B335="None", (C333*D321+D371)/(C329), ((HLOOKUP(B335,'Summary Table'!$C$139:$AJ$144,4,FALSE))*C335+C333*D321+D371)/(C329)), ((HLOOKUP(B335,'Summary Table'!$C$139:$AJ$144,4,FALSE))*C335+(HLOOKUP(B336,'Summary Table'!$C$139:$AJ$144,4,FALSE))*C336+C333*D321+D371)/(C329)),((HLOOKUP(B335,'Summary Table'!$C$139:$AJ$144,4,FALSE))*C335+(HLOOKUP(B336,'Summary Table'!$C$139:$AJ$144,4,FALSE))*C336+HLOOKUP(B337,'Summary Table'!$C$139:$AJ$144,4,FALSE)*C337+C333*D321+D371)/(C329))</f>
        <v>#DIV/0!</v>
      </c>
    </row>
    <row r="382" spans="2:4">
      <c r="B382" s="96" t="s">
        <v>25</v>
      </c>
      <c r="C382" s="97"/>
      <c r="D382" s="98" t="e">
        <f>IF(B337="None", IF(B336="None",  IF(B335="None", (C333*D322+D372)/(C329), ((HLOOKUP(B335,'Summary Table'!$C$139:$AJ$144,5,FALSE))*C335+C333*D322+D372)/(C329)), ((HLOOKUP(B335,'Summary Table'!$C$139:$AJ$144,5,FALSE))*C335+(HLOOKUP(B336,'Summary Table'!$C$139:$AJ$144,5,FALSE))*C336+C333*D322+D372)/(C329)),((HLOOKUP(B335,'Summary Table'!$C$139:$AJ$144,5,FALSE))*C335+(HLOOKUP(B336,'Summary Table'!$C$139:$AJ$144,5,FALSE))*C336+HLOOKUP(B337,'Summary Table'!$C$139:$AJ$144,5,FALSE)*C337+C333*D322+D372)/(C329))</f>
        <v>#DIV/0!</v>
      </c>
    </row>
    <row r="383" spans="2:4" ht="23" thickBot="1">
      <c r="B383" s="99" t="s">
        <v>26</v>
      </c>
      <c r="C383" s="100"/>
      <c r="D383" s="101" t="e">
        <f>IF(B337="None", IF(B336="None",  IF(B335="None", (C333*D323+D373)/(C329), ((HLOOKUP(B335,'Summary Table'!$C$139:$AJ$144,6,FALSE))*C335+C333*D323+D373)/(C329)), ((HLOOKUP(B335,'Summary Table'!$C$139:$AJ$144,6,FALSE))*C335+(HLOOKUP(B336,'Summary Table'!$C$139:$AJ$144,6,FALSE))*C336+C333*D323+D373)/(C329)),((HLOOKUP(B335,'Summary Table'!$C$139:$AJ$144,6,FALSE))*C335+(HLOOKUP(B336,'Summary Table'!$C$139:$AJ$144,6,FALSE))*C336+HLOOKUP(B337,'Summary Table'!$C$139:$AJ$144,6,FALSE)*C337+C333*D323+D373)/(C329))</f>
        <v>#DIV/0!</v>
      </c>
    </row>
    <row r="384" spans="2:4" ht="23" thickTop="1">
      <c r="C384" s="31"/>
      <c r="D384" s="26"/>
    </row>
    <row r="385" spans="2:8" ht="23" thickBot="1">
      <c r="C385" s="31"/>
      <c r="D385" s="26"/>
    </row>
    <row r="386" spans="2:8" ht="25" thickTop="1">
      <c r="B386" s="146" t="s">
        <v>91</v>
      </c>
      <c r="C386" s="147">
        <v>1</v>
      </c>
      <c r="D386" s="148" t="str">
        <f>"/"&amp;B393&amp;""</f>
        <v>/</v>
      </c>
      <c r="E386" s="3"/>
      <c r="G386" s="1"/>
    </row>
    <row r="387" spans="2:8">
      <c r="B387" s="65"/>
      <c r="C387" s="5" t="s">
        <v>8</v>
      </c>
      <c r="D387" s="19" t="s">
        <v>9</v>
      </c>
      <c r="E387" s="2"/>
    </row>
    <row r="388" spans="2:8">
      <c r="B388" s="21" t="s">
        <v>4</v>
      </c>
      <c r="C388" s="66"/>
      <c r="D388" s="67" t="s">
        <v>15</v>
      </c>
      <c r="E388" s="4"/>
      <c r="F388" s="4"/>
      <c r="G388" s="56"/>
      <c r="H388" s="57"/>
    </row>
    <row r="389" spans="2:8" ht="23" thickBot="1">
      <c r="B389" s="21" t="s">
        <v>27</v>
      </c>
      <c r="C389" s="66"/>
      <c r="D389" s="67" t="s">
        <v>15</v>
      </c>
      <c r="E389" s="3"/>
      <c r="F389" s="4"/>
      <c r="G389" s="55"/>
      <c r="H389" s="57"/>
    </row>
    <row r="390" spans="2:8" ht="23" thickBot="1">
      <c r="B390" s="68"/>
      <c r="C390" s="20"/>
      <c r="D390" s="69"/>
    </row>
    <row r="391" spans="2:8" ht="31" thickBot="1">
      <c r="B391" s="70" t="s">
        <v>7</v>
      </c>
      <c r="C391" s="71" t="s">
        <v>10</v>
      </c>
      <c r="D391" s="72" t="s">
        <v>9</v>
      </c>
    </row>
    <row r="392" spans="2:8">
      <c r="B392" s="73" t="s">
        <v>29</v>
      </c>
      <c r="C392" s="74"/>
      <c r="D392" s="75"/>
    </row>
    <row r="393" spans="2:8" ht="23" thickBot="1">
      <c r="B393" s="76"/>
      <c r="C393" s="77">
        <f>C388</f>
        <v>0</v>
      </c>
      <c r="D393" s="78" t="s">
        <v>15</v>
      </c>
    </row>
    <row r="394" spans="2:8">
      <c r="B394" s="73" t="s">
        <v>30</v>
      </c>
      <c r="C394" s="79"/>
      <c r="D394" s="75"/>
    </row>
    <row r="395" spans="2:8">
      <c r="B395" s="80" t="s">
        <v>36</v>
      </c>
      <c r="C395" s="81"/>
      <c r="D395" s="78" t="s">
        <v>15</v>
      </c>
    </row>
    <row r="396" spans="2:8">
      <c r="B396" s="80" t="s">
        <v>36</v>
      </c>
      <c r="C396" s="81"/>
      <c r="D396" s="78" t="s">
        <v>15</v>
      </c>
    </row>
    <row r="397" spans="2:8">
      <c r="B397" s="80" t="s">
        <v>36</v>
      </c>
      <c r="C397" s="81"/>
      <c r="D397" s="78" t="s">
        <v>15</v>
      </c>
    </row>
    <row r="398" spans="2:8">
      <c r="B398" s="82" t="s">
        <v>12</v>
      </c>
      <c r="C398" s="83"/>
      <c r="D398" s="84"/>
    </row>
    <row r="399" spans="2:8">
      <c r="B399" s="76"/>
      <c r="C399" s="81"/>
      <c r="D399" s="78" t="s">
        <v>15</v>
      </c>
    </row>
    <row r="400" spans="2:8">
      <c r="B400" s="76"/>
      <c r="C400" s="81"/>
      <c r="D400" s="78" t="s">
        <v>15</v>
      </c>
    </row>
    <row r="401" spans="2:4">
      <c r="B401" s="76"/>
      <c r="C401" s="81"/>
      <c r="D401" s="78" t="s">
        <v>15</v>
      </c>
    </row>
    <row r="402" spans="2:4">
      <c r="B402" s="76"/>
      <c r="C402" s="81"/>
      <c r="D402" s="78" t="s">
        <v>15</v>
      </c>
    </row>
    <row r="403" spans="2:4">
      <c r="B403" s="76"/>
      <c r="C403" s="81"/>
      <c r="D403" s="78" t="s">
        <v>15</v>
      </c>
    </row>
    <row r="404" spans="2:4">
      <c r="B404" s="76"/>
      <c r="C404" s="81"/>
      <c r="D404" s="78" t="s">
        <v>15</v>
      </c>
    </row>
    <row r="405" spans="2:4">
      <c r="B405" s="76"/>
      <c r="C405" s="81"/>
      <c r="D405" s="78" t="s">
        <v>15</v>
      </c>
    </row>
    <row r="406" spans="2:4">
      <c r="B406" s="76"/>
      <c r="C406" s="81"/>
      <c r="D406" s="78" t="s">
        <v>15</v>
      </c>
    </row>
    <row r="407" spans="2:4">
      <c r="B407" s="76"/>
      <c r="C407" s="81"/>
      <c r="D407" s="78" t="s">
        <v>15</v>
      </c>
    </row>
    <row r="408" spans="2:4">
      <c r="B408" s="82" t="s">
        <v>11</v>
      </c>
      <c r="C408" s="83"/>
      <c r="D408" s="84"/>
    </row>
    <row r="409" spans="2:4">
      <c r="B409" s="76"/>
      <c r="C409" s="85"/>
      <c r="D409" s="78" t="s">
        <v>15</v>
      </c>
    </row>
    <row r="410" spans="2:4">
      <c r="B410" s="76"/>
      <c r="C410" s="85"/>
      <c r="D410" s="78" t="s">
        <v>15</v>
      </c>
    </row>
    <row r="411" spans="2:4">
      <c r="B411" s="76"/>
      <c r="C411" s="85"/>
      <c r="D411" s="78" t="s">
        <v>15</v>
      </c>
    </row>
    <row r="412" spans="2:4">
      <c r="B412" s="76"/>
      <c r="C412" s="85"/>
      <c r="D412" s="78" t="s">
        <v>15</v>
      </c>
    </row>
    <row r="413" spans="2:4">
      <c r="B413" s="76"/>
      <c r="C413" s="85"/>
      <c r="D413" s="78" t="s">
        <v>15</v>
      </c>
    </row>
    <row r="414" spans="2:4">
      <c r="B414" s="76"/>
      <c r="C414" s="85"/>
      <c r="D414" s="78" t="s">
        <v>15</v>
      </c>
    </row>
    <row r="415" spans="2:4">
      <c r="B415" s="76"/>
      <c r="C415" s="85"/>
      <c r="D415" s="78" t="s">
        <v>15</v>
      </c>
    </row>
    <row r="416" spans="2:4">
      <c r="B416" s="76"/>
      <c r="C416" s="85"/>
      <c r="D416" s="78" t="s">
        <v>15</v>
      </c>
    </row>
    <row r="417" spans="2:4">
      <c r="B417" s="76"/>
      <c r="C417" s="85"/>
      <c r="D417" s="78" t="s">
        <v>15</v>
      </c>
    </row>
    <row r="418" spans="2:4">
      <c r="B418" s="82" t="s">
        <v>13</v>
      </c>
      <c r="C418" s="83"/>
      <c r="D418" s="84"/>
    </row>
    <row r="419" spans="2:4">
      <c r="B419" s="86"/>
      <c r="C419" s="85"/>
      <c r="D419" s="78" t="s">
        <v>15</v>
      </c>
    </row>
    <row r="420" spans="2:4">
      <c r="B420" s="86"/>
      <c r="C420" s="85"/>
      <c r="D420" s="78" t="s">
        <v>15</v>
      </c>
    </row>
    <row r="421" spans="2:4">
      <c r="B421" s="86"/>
      <c r="C421" s="85"/>
      <c r="D421" s="78" t="s">
        <v>15</v>
      </c>
    </row>
    <row r="422" spans="2:4">
      <c r="B422" s="86"/>
      <c r="C422" s="85"/>
      <c r="D422" s="78" t="s">
        <v>15</v>
      </c>
    </row>
    <row r="423" spans="2:4">
      <c r="B423" s="86"/>
      <c r="C423" s="85"/>
      <c r="D423" s="78" t="s">
        <v>15</v>
      </c>
    </row>
    <row r="424" spans="2:4">
      <c r="B424" s="86"/>
      <c r="C424" s="85"/>
      <c r="D424" s="78" t="s">
        <v>15</v>
      </c>
    </row>
    <row r="425" spans="2:4">
      <c r="B425" s="86"/>
      <c r="C425" s="85"/>
      <c r="D425" s="78" t="s">
        <v>15</v>
      </c>
    </row>
    <row r="426" spans="2:4">
      <c r="B426" s="86"/>
      <c r="C426" s="85"/>
      <c r="D426" s="78" t="s">
        <v>15</v>
      </c>
    </row>
    <row r="427" spans="2:4" ht="23" thickBot="1">
      <c r="B427" s="87"/>
      <c r="C427" s="88"/>
      <c r="D427" s="89" t="s">
        <v>15</v>
      </c>
    </row>
    <row r="428" spans="2:4" ht="23" thickBot="1">
      <c r="B428" s="9"/>
      <c r="C428" s="10"/>
      <c r="D428" s="11"/>
    </row>
    <row r="429" spans="2:4" ht="25" thickBot="1">
      <c r="B429" s="149" t="s">
        <v>92</v>
      </c>
      <c r="C429" s="150"/>
      <c r="D429" s="151"/>
    </row>
    <row r="430" spans="2:4">
      <c r="B430" s="15" t="s">
        <v>0</v>
      </c>
      <c r="C430" s="16"/>
      <c r="D430" s="90">
        <f>SUM(C393:C397)</f>
        <v>0</v>
      </c>
    </row>
    <row r="431" spans="2:4">
      <c r="B431" s="17" t="s">
        <v>1</v>
      </c>
      <c r="C431" s="18"/>
      <c r="D431" s="91">
        <f>SUM(C399:C407)</f>
        <v>0</v>
      </c>
    </row>
    <row r="432" spans="2:4">
      <c r="B432" s="17" t="s">
        <v>2</v>
      </c>
      <c r="C432" s="18"/>
      <c r="D432" s="91">
        <f>SUM(C409:C417)</f>
        <v>0</v>
      </c>
    </row>
    <row r="433" spans="2:8" ht="23" thickBot="1">
      <c r="B433" s="22" t="s">
        <v>3</v>
      </c>
      <c r="C433" s="23"/>
      <c r="D433" s="92">
        <f>SUM(C419:C427)</f>
        <v>0</v>
      </c>
    </row>
    <row r="434" spans="2:8" ht="23" thickTop="1">
      <c r="B434" s="36" t="s">
        <v>6</v>
      </c>
      <c r="C434" s="37"/>
      <c r="D434" s="24" t="e">
        <f>(D430+D431+D432+D433)/C389</f>
        <v>#DIV/0!</v>
      </c>
    </row>
    <row r="435" spans="2:8">
      <c r="B435" s="13" t="s">
        <v>19</v>
      </c>
      <c r="C435" s="14"/>
      <c r="D435" s="12" t="e">
        <f>(D430+D431+D432)/C389</f>
        <v>#DIV/0!</v>
      </c>
    </row>
    <row r="436" spans="2:8">
      <c r="B436" s="13" t="s">
        <v>20</v>
      </c>
      <c r="C436" s="14"/>
      <c r="D436" s="12" t="e">
        <f>(D430+D431)/C389</f>
        <v>#DIV/0!</v>
      </c>
    </row>
    <row r="437" spans="2:8">
      <c r="B437" s="13" t="s">
        <v>21</v>
      </c>
      <c r="C437" s="14"/>
      <c r="D437" s="12" t="e">
        <f>D432/C389</f>
        <v>#DIV/0!</v>
      </c>
    </row>
    <row r="438" spans="2:8" ht="23" thickBot="1">
      <c r="B438" s="38" t="s">
        <v>22</v>
      </c>
      <c r="C438" s="39"/>
      <c r="D438" s="8" t="e">
        <f>D433/C389</f>
        <v>#DIV/0!</v>
      </c>
    </row>
    <row r="439" spans="2:8" ht="23" thickTop="1">
      <c r="B439" s="93" t="s">
        <v>14</v>
      </c>
      <c r="C439" s="94"/>
      <c r="D439" s="95" t="e">
        <f>IF(B397="None", IF(B396="None",  IF(B395="None", (C393*D379+D431+D432+D433)/(C389), ((HLOOKUP(B395,'Summary Table'!$C$139:$AJ$144,2,FALSE))*C395+C393*D379+D431+D432+D433)/(C389)), ((HLOOKUP(B395,'Summary Table'!$C$139:$AJ$144,2,FALSE))*C395+(HLOOKUP(B396,'Summary Table'!$C$139:$AJ$144,2,FALSE))*C396+C393*D379+D431+D432+D433)/(C389)),((HLOOKUP(B395,'Summary Table'!$C$139:$AJ$144,2,FALSE))*C395+(HLOOKUP(B396,'Summary Table'!$C$139:$AJ$144,2,FALSE))*C396+HLOOKUP(B397,'Summary Table'!$C$139:$AJ$144,2,FALSE)*C397+C393*D379+D431+D432+D433)/(C389))</f>
        <v>#DIV/0!</v>
      </c>
    </row>
    <row r="440" spans="2:8">
      <c r="B440" s="96" t="s">
        <v>23</v>
      </c>
      <c r="C440" s="97"/>
      <c r="D440" s="98" t="e">
        <f>IF(B397="None", IF(B396="None",  IF(B395="None", (D430*D380+D431+D432)/C389, ((HLOOKUP(B395,'Summary Table'!$C$139:$AJ$144,3,FALSE))*C395+C393*D380+D431+D432)/(C389)), ((HLOOKUP(B395,'Summary Table'!$C$139:$AJ$144,3,FALSE))*C395+(HLOOKUP(B396,'Summary Table'!$C$139:$AJ$144,3,FALSE))*C396+C393*D380+D431+D432)/(C389)),((HLOOKUP(B395,'Summary Table'!$C$139:$AJ$144,3,FALSE))*C395+(HLOOKUP(B396,'Summary Table'!$C$139:$AJ$144,3,FALSE))*C396+HLOOKUP(B397,'Summary Table'!$C$139:$AJ$144,3,FALSE)*C397+C393*D380+D431+D432)/(C389))</f>
        <v>#DIV/0!</v>
      </c>
    </row>
    <row r="441" spans="2:8">
      <c r="B441" s="96" t="s">
        <v>24</v>
      </c>
      <c r="C441" s="97"/>
      <c r="D441" s="98" t="e">
        <f>IF(B397="None", IF(B396="None",  IF(B395="None", (C393*D381+D431)/(C389), ((HLOOKUP(B395,'Summary Table'!$C$139:$AJ$144,4,FALSE))*C395+C393*D381+D431)/(C389)), ((HLOOKUP(B395,'Summary Table'!$C$139:$AJ$144,4,FALSE))*C395+(HLOOKUP(B396,'Summary Table'!$C$139:$AJ$144,4,FALSE))*C396+C393*D381+D431)/(C389)),((HLOOKUP(B395,'Summary Table'!$C$139:$AJ$144,4,FALSE))*C395+(HLOOKUP(B396,'Summary Table'!$C$139:$AJ$144,4,FALSE))*C396+HLOOKUP(B397,'Summary Table'!$C$139:$AJ$144,4,FALSE)*C397+C393*D381+D431)/(C389))</f>
        <v>#DIV/0!</v>
      </c>
    </row>
    <row r="442" spans="2:8">
      <c r="B442" s="96" t="s">
        <v>25</v>
      </c>
      <c r="C442" s="97"/>
      <c r="D442" s="98" t="e">
        <f>IF(B397="None", IF(B396="None",  IF(B395="None", (C393*D382+D432)/(C389), ((HLOOKUP(B395,'Summary Table'!$C$139:$AJ$144,5,FALSE))*C395+C393*D382+D432)/(C389)), ((HLOOKUP(B395,'Summary Table'!$C$139:$AJ$144,5,FALSE))*C395+(HLOOKUP(B396,'Summary Table'!$C$139:$AJ$144,5,FALSE))*C396+C393*D382+D432)/(C389)),((HLOOKUP(B395,'Summary Table'!$C$139:$AJ$144,5,FALSE))*C395+(HLOOKUP(B396,'Summary Table'!$C$139:$AJ$144,5,FALSE))*C396+HLOOKUP(B397,'Summary Table'!$C$139:$AJ$144,5,FALSE)*C397+C393*D382+D432)/(C389))</f>
        <v>#DIV/0!</v>
      </c>
    </row>
    <row r="443" spans="2:8" ht="23" thickBot="1">
      <c r="B443" s="99" t="s">
        <v>26</v>
      </c>
      <c r="C443" s="100"/>
      <c r="D443" s="101" t="e">
        <f>IF(B397="None", IF(B396="None",  IF(B395="None", (C393*D383+D433)/(C389), ((HLOOKUP(B395,'Summary Table'!$C$139:$AJ$144,6,FALSE))*C395+C393*D383+D433)/(C389)), ((HLOOKUP(B395,'Summary Table'!$C$139:$AJ$144,6,FALSE))*C395+(HLOOKUP(B396,'Summary Table'!$C$139:$AJ$144,6,FALSE))*C396+C393*D383+D433)/(C389)),((HLOOKUP(B395,'Summary Table'!$C$139:$AJ$144,6,FALSE))*C395+(HLOOKUP(B396,'Summary Table'!$C$139:$AJ$144,6,FALSE))*C396+HLOOKUP(B397,'Summary Table'!$C$139:$AJ$144,6,FALSE)*C397+C393*D383+D433)/(C389))</f>
        <v>#DIV/0!</v>
      </c>
    </row>
    <row r="444" spans="2:8" ht="23" thickTop="1">
      <c r="C444" s="31"/>
      <c r="D444" s="26"/>
    </row>
    <row r="445" spans="2:8" ht="23" thickBot="1">
      <c r="C445" s="31"/>
      <c r="D445" s="26"/>
    </row>
    <row r="446" spans="2:8" ht="25" thickTop="1">
      <c r="B446" s="146" t="s">
        <v>93</v>
      </c>
      <c r="C446" s="147">
        <v>1</v>
      </c>
      <c r="D446" s="148" t="str">
        <f>"/"&amp;B453&amp;""</f>
        <v>/</v>
      </c>
      <c r="E446" s="3"/>
      <c r="G446" s="1"/>
    </row>
    <row r="447" spans="2:8">
      <c r="B447" s="65"/>
      <c r="C447" s="5" t="s">
        <v>8</v>
      </c>
      <c r="D447" s="19" t="s">
        <v>9</v>
      </c>
      <c r="E447" s="2"/>
    </row>
    <row r="448" spans="2:8">
      <c r="B448" s="21" t="s">
        <v>4</v>
      </c>
      <c r="C448" s="66"/>
      <c r="D448" s="67" t="s">
        <v>15</v>
      </c>
      <c r="E448" s="4"/>
      <c r="F448" s="4"/>
      <c r="G448" s="56"/>
      <c r="H448" s="57"/>
    </row>
    <row r="449" spans="2:8" ht="23" thickBot="1">
      <c r="B449" s="21" t="s">
        <v>27</v>
      </c>
      <c r="C449" s="66"/>
      <c r="D449" s="67" t="s">
        <v>15</v>
      </c>
      <c r="E449" s="3"/>
      <c r="F449" s="4"/>
      <c r="G449" s="55"/>
      <c r="H449" s="57"/>
    </row>
    <row r="450" spans="2:8" ht="23" thickBot="1">
      <c r="B450" s="68"/>
      <c r="C450" s="20"/>
      <c r="D450" s="69"/>
    </row>
    <row r="451" spans="2:8" ht="31" thickBot="1">
      <c r="B451" s="70" t="s">
        <v>7</v>
      </c>
      <c r="C451" s="71" t="s">
        <v>10</v>
      </c>
      <c r="D451" s="72" t="s">
        <v>9</v>
      </c>
    </row>
    <row r="452" spans="2:8">
      <c r="B452" s="73" t="s">
        <v>29</v>
      </c>
      <c r="C452" s="74"/>
      <c r="D452" s="75"/>
    </row>
    <row r="453" spans="2:8" ht="23" thickBot="1">
      <c r="B453" s="76"/>
      <c r="C453" s="77">
        <f>C448</f>
        <v>0</v>
      </c>
      <c r="D453" s="78" t="s">
        <v>15</v>
      </c>
    </row>
    <row r="454" spans="2:8">
      <c r="B454" s="73" t="s">
        <v>30</v>
      </c>
      <c r="C454" s="79"/>
      <c r="D454" s="75"/>
    </row>
    <row r="455" spans="2:8">
      <c r="B455" s="80" t="s">
        <v>36</v>
      </c>
      <c r="C455" s="81"/>
      <c r="D455" s="78" t="s">
        <v>15</v>
      </c>
    </row>
    <row r="456" spans="2:8">
      <c r="B456" s="80" t="s">
        <v>36</v>
      </c>
      <c r="C456" s="81"/>
      <c r="D456" s="78" t="s">
        <v>15</v>
      </c>
    </row>
    <row r="457" spans="2:8">
      <c r="B457" s="80" t="s">
        <v>36</v>
      </c>
      <c r="C457" s="81"/>
      <c r="D457" s="78" t="s">
        <v>15</v>
      </c>
    </row>
    <row r="458" spans="2:8">
      <c r="B458" s="82" t="s">
        <v>12</v>
      </c>
      <c r="C458" s="83"/>
      <c r="D458" s="84"/>
    </row>
    <row r="459" spans="2:8">
      <c r="B459" s="76"/>
      <c r="C459" s="81"/>
      <c r="D459" s="78" t="s">
        <v>15</v>
      </c>
    </row>
    <row r="460" spans="2:8">
      <c r="B460" s="76"/>
      <c r="C460" s="81"/>
      <c r="D460" s="78" t="s">
        <v>15</v>
      </c>
    </row>
    <row r="461" spans="2:8">
      <c r="B461" s="76"/>
      <c r="C461" s="81"/>
      <c r="D461" s="78" t="s">
        <v>15</v>
      </c>
    </row>
    <row r="462" spans="2:8">
      <c r="B462" s="76"/>
      <c r="C462" s="81"/>
      <c r="D462" s="78" t="s">
        <v>15</v>
      </c>
    </row>
    <row r="463" spans="2:8">
      <c r="B463" s="76"/>
      <c r="C463" s="81"/>
      <c r="D463" s="78" t="s">
        <v>15</v>
      </c>
    </row>
    <row r="464" spans="2:8">
      <c r="B464" s="76"/>
      <c r="C464" s="81"/>
      <c r="D464" s="78" t="s">
        <v>15</v>
      </c>
    </row>
    <row r="465" spans="2:4">
      <c r="B465" s="76"/>
      <c r="C465" s="81"/>
      <c r="D465" s="78" t="s">
        <v>15</v>
      </c>
    </row>
    <row r="466" spans="2:4">
      <c r="B466" s="76"/>
      <c r="C466" s="81"/>
      <c r="D466" s="78" t="s">
        <v>15</v>
      </c>
    </row>
    <row r="467" spans="2:4">
      <c r="B467" s="76"/>
      <c r="C467" s="81"/>
      <c r="D467" s="78" t="s">
        <v>15</v>
      </c>
    </row>
    <row r="468" spans="2:4">
      <c r="B468" s="82" t="s">
        <v>11</v>
      </c>
      <c r="C468" s="83"/>
      <c r="D468" s="84"/>
    </row>
    <row r="469" spans="2:4">
      <c r="B469" s="76"/>
      <c r="C469" s="85"/>
      <c r="D469" s="78" t="s">
        <v>15</v>
      </c>
    </row>
    <row r="470" spans="2:4">
      <c r="B470" s="76"/>
      <c r="C470" s="85"/>
      <c r="D470" s="78" t="s">
        <v>15</v>
      </c>
    </row>
    <row r="471" spans="2:4">
      <c r="B471" s="76"/>
      <c r="C471" s="85"/>
      <c r="D471" s="78" t="s">
        <v>15</v>
      </c>
    </row>
    <row r="472" spans="2:4">
      <c r="B472" s="76"/>
      <c r="C472" s="85"/>
      <c r="D472" s="78" t="s">
        <v>15</v>
      </c>
    </row>
    <row r="473" spans="2:4">
      <c r="B473" s="76"/>
      <c r="C473" s="85"/>
      <c r="D473" s="78" t="s">
        <v>15</v>
      </c>
    </row>
    <row r="474" spans="2:4">
      <c r="B474" s="76"/>
      <c r="C474" s="85"/>
      <c r="D474" s="78" t="s">
        <v>15</v>
      </c>
    </row>
    <row r="475" spans="2:4">
      <c r="B475" s="76"/>
      <c r="C475" s="85"/>
      <c r="D475" s="78" t="s">
        <v>15</v>
      </c>
    </row>
    <row r="476" spans="2:4">
      <c r="B476" s="76"/>
      <c r="C476" s="85"/>
      <c r="D476" s="78" t="s">
        <v>15</v>
      </c>
    </row>
    <row r="477" spans="2:4">
      <c r="B477" s="76"/>
      <c r="C477" s="85"/>
      <c r="D477" s="78" t="s">
        <v>15</v>
      </c>
    </row>
    <row r="478" spans="2:4">
      <c r="B478" s="82" t="s">
        <v>13</v>
      </c>
      <c r="C478" s="83"/>
      <c r="D478" s="84"/>
    </row>
    <row r="479" spans="2:4">
      <c r="B479" s="86"/>
      <c r="C479" s="85"/>
      <c r="D479" s="78" t="s">
        <v>15</v>
      </c>
    </row>
    <row r="480" spans="2:4">
      <c r="B480" s="86"/>
      <c r="C480" s="85"/>
      <c r="D480" s="78" t="s">
        <v>15</v>
      </c>
    </row>
    <row r="481" spans="2:4">
      <c r="B481" s="86"/>
      <c r="C481" s="85"/>
      <c r="D481" s="78" t="s">
        <v>15</v>
      </c>
    </row>
    <row r="482" spans="2:4">
      <c r="B482" s="86"/>
      <c r="C482" s="85"/>
      <c r="D482" s="78" t="s">
        <v>15</v>
      </c>
    </row>
    <row r="483" spans="2:4">
      <c r="B483" s="86"/>
      <c r="C483" s="85"/>
      <c r="D483" s="78" t="s">
        <v>15</v>
      </c>
    </row>
    <row r="484" spans="2:4">
      <c r="B484" s="86"/>
      <c r="C484" s="85"/>
      <c r="D484" s="78" t="s">
        <v>15</v>
      </c>
    </row>
    <row r="485" spans="2:4">
      <c r="B485" s="86"/>
      <c r="C485" s="85"/>
      <c r="D485" s="78" t="s">
        <v>15</v>
      </c>
    </row>
    <row r="486" spans="2:4">
      <c r="B486" s="86"/>
      <c r="C486" s="85"/>
      <c r="D486" s="78" t="s">
        <v>15</v>
      </c>
    </row>
    <row r="487" spans="2:4" ht="23" thickBot="1">
      <c r="B487" s="87"/>
      <c r="C487" s="88"/>
      <c r="D487" s="89" t="s">
        <v>15</v>
      </c>
    </row>
    <row r="488" spans="2:4" ht="23" thickBot="1">
      <c r="B488" s="9"/>
      <c r="C488" s="10"/>
      <c r="D488" s="11"/>
    </row>
    <row r="489" spans="2:4" ht="25" thickBot="1">
      <c r="B489" s="149" t="s">
        <v>94</v>
      </c>
      <c r="C489" s="150"/>
      <c r="D489" s="151"/>
    </row>
    <row r="490" spans="2:4">
      <c r="B490" s="15" t="s">
        <v>0</v>
      </c>
      <c r="C490" s="16"/>
      <c r="D490" s="90">
        <f>SUM(C453:C457)</f>
        <v>0</v>
      </c>
    </row>
    <row r="491" spans="2:4">
      <c r="B491" s="17" t="s">
        <v>1</v>
      </c>
      <c r="C491" s="18"/>
      <c r="D491" s="91">
        <f>SUM(C459:C467)</f>
        <v>0</v>
      </c>
    </row>
    <row r="492" spans="2:4">
      <c r="B492" s="17" t="s">
        <v>2</v>
      </c>
      <c r="C492" s="18"/>
      <c r="D492" s="91">
        <f>SUM(C469:C477)</f>
        <v>0</v>
      </c>
    </row>
    <row r="493" spans="2:4" ht="23" thickBot="1">
      <c r="B493" s="22" t="s">
        <v>3</v>
      </c>
      <c r="C493" s="23"/>
      <c r="D493" s="92">
        <f>SUM(C479:C487)</f>
        <v>0</v>
      </c>
    </row>
    <row r="494" spans="2:4" ht="23" thickTop="1">
      <c r="B494" s="36" t="s">
        <v>6</v>
      </c>
      <c r="C494" s="37"/>
      <c r="D494" s="24" t="e">
        <f>(D490+D491+D492+D493)/C449</f>
        <v>#DIV/0!</v>
      </c>
    </row>
    <row r="495" spans="2:4">
      <c r="B495" s="13" t="s">
        <v>19</v>
      </c>
      <c r="C495" s="14"/>
      <c r="D495" s="12" t="e">
        <f>(D490+D491+D492)/C449</f>
        <v>#DIV/0!</v>
      </c>
    </row>
    <row r="496" spans="2:4">
      <c r="B496" s="13" t="s">
        <v>20</v>
      </c>
      <c r="C496" s="14"/>
      <c r="D496" s="12" t="e">
        <f>(D490+D491)/C449</f>
        <v>#DIV/0!</v>
      </c>
    </row>
    <row r="497" spans="2:8">
      <c r="B497" s="13" t="s">
        <v>21</v>
      </c>
      <c r="C497" s="14"/>
      <c r="D497" s="12" t="e">
        <f>D492/C449</f>
        <v>#DIV/0!</v>
      </c>
    </row>
    <row r="498" spans="2:8" ht="23" thickBot="1">
      <c r="B498" s="38" t="s">
        <v>22</v>
      </c>
      <c r="C498" s="39"/>
      <c r="D498" s="8" t="e">
        <f>D493/C449</f>
        <v>#DIV/0!</v>
      </c>
    </row>
    <row r="499" spans="2:8" ht="23" thickTop="1">
      <c r="B499" s="93" t="s">
        <v>14</v>
      </c>
      <c r="C499" s="94"/>
      <c r="D499" s="95" t="e">
        <f>IF(B457="None", IF(B456="None",  IF(B455="None", (C453*D439+D491+D492+D493)/(C449), ((HLOOKUP(B455,'Summary Table'!$C$139:$AJ$144,2,FALSE))*C455+C453*D439+D491+D492+D493)/(C449)), ((HLOOKUP(B455,'Summary Table'!$C$139:$AJ$144,2,FALSE))*C455+(HLOOKUP(B456,'Summary Table'!$C$139:$AJ$144,2,FALSE))*C456+C453*D439+D491+D492+D493)/(C449)),((HLOOKUP(B455,'Summary Table'!$C$139:$AJ$144,2,FALSE))*C455+(HLOOKUP(B456,'Summary Table'!$C$139:$AJ$144,2,FALSE))*C456+HLOOKUP(B457,'Summary Table'!$C$139:$AJ$144,2,FALSE)*C457+C453*D439+D491+D492+D493)/(C449))</f>
        <v>#DIV/0!</v>
      </c>
    </row>
    <row r="500" spans="2:8">
      <c r="B500" s="96" t="s">
        <v>23</v>
      </c>
      <c r="C500" s="97"/>
      <c r="D500" s="98" t="e">
        <f>IF(B457="None", IF(B456="None",  IF(B455="None", (D490*D440+D491+D492)/C449, ((HLOOKUP(B455,'Summary Table'!$C$139:$AJ$144,3,FALSE))*C455+C453*D440+D491+D492)/(C449)), ((HLOOKUP(B455,'Summary Table'!$C$139:$AJ$144,3,FALSE))*C455+(HLOOKUP(B456,'Summary Table'!$C$139:$AJ$144,3,FALSE))*C456+C453*D440+D491+D492)/(C449)),((HLOOKUP(B455,'Summary Table'!$C$139:$AJ$144,3,FALSE))*C455+(HLOOKUP(B456,'Summary Table'!$C$139:$AJ$144,3,FALSE))*C456+HLOOKUP(B457,'Summary Table'!$C$139:$AJ$144,3,FALSE)*C457+C453*D440+D491+D492)/(C449))</f>
        <v>#DIV/0!</v>
      </c>
    </row>
    <row r="501" spans="2:8">
      <c r="B501" s="96" t="s">
        <v>24</v>
      </c>
      <c r="C501" s="97"/>
      <c r="D501" s="98" t="e">
        <f>IF(B457="None", IF(B456="None",  IF(B455="None", (C453*D441+D491)/(C449), ((HLOOKUP(B455,'Summary Table'!$C$139:$AJ$144,4,FALSE))*C455+C453*D441+D491)/(C449)), ((HLOOKUP(B455,'Summary Table'!$C$139:$AJ$144,4,FALSE))*C455+(HLOOKUP(B456,'Summary Table'!$C$139:$AJ$144,4,FALSE))*C456+C453*D441+D491)/(C449)),((HLOOKUP(B455,'Summary Table'!$C$139:$AJ$144,4,FALSE))*C455+(HLOOKUP(B456,'Summary Table'!$C$139:$AJ$144,4,FALSE))*C456+HLOOKUP(B457,'Summary Table'!$C$139:$AJ$144,4,FALSE)*C457+C453*D441+D491)/(C449))</f>
        <v>#DIV/0!</v>
      </c>
    </row>
    <row r="502" spans="2:8">
      <c r="B502" s="96" t="s">
        <v>25</v>
      </c>
      <c r="C502" s="97"/>
      <c r="D502" s="98" t="e">
        <f>IF(B457="None", IF(B456="None",  IF(B455="None", (C453*D442+D492)/(C449), ((HLOOKUP(B455,'Summary Table'!$C$139:$AJ$144,5,FALSE))*C455+C453*D442+D492)/(C449)), ((HLOOKUP(B455,'Summary Table'!$C$139:$AJ$144,5,FALSE))*C455+(HLOOKUP(B456,'Summary Table'!$C$139:$AJ$144,5,FALSE))*C456+C453*D442+D492)/(C449)),((HLOOKUP(B455,'Summary Table'!$C$139:$AJ$144,5,FALSE))*C455+(HLOOKUP(B456,'Summary Table'!$C$139:$AJ$144,5,FALSE))*C456+HLOOKUP(B457,'Summary Table'!$C$139:$AJ$144,5,FALSE)*C457+C453*D442+D492)/(C449))</f>
        <v>#DIV/0!</v>
      </c>
    </row>
    <row r="503" spans="2:8" ht="23" thickBot="1">
      <c r="B503" s="99" t="s">
        <v>26</v>
      </c>
      <c r="C503" s="100"/>
      <c r="D503" s="101" t="e">
        <f>IF(B457="None", IF(B456="None",  IF(B455="None", (C453*D443+D493)/(C449), ((HLOOKUP(B455,'Summary Table'!$C$139:$AJ$144,6,FALSE))*C455+C453*D443+D493)/(C449)), ((HLOOKUP(B455,'Summary Table'!$C$139:$AJ$144,6,FALSE))*C455+(HLOOKUP(B456,'Summary Table'!$C$139:$AJ$144,6,FALSE))*C456+C453*D443+D493)/(C449)),((HLOOKUP(B455,'Summary Table'!$C$139:$AJ$144,6,FALSE))*C455+(HLOOKUP(B456,'Summary Table'!$C$139:$AJ$144,6,FALSE))*C456+HLOOKUP(B457,'Summary Table'!$C$139:$AJ$144,6,FALSE)*C457+C453*D443+D493)/(C449))</f>
        <v>#DIV/0!</v>
      </c>
    </row>
    <row r="504" spans="2:8" ht="23" thickTop="1">
      <c r="C504" s="32"/>
      <c r="D504" s="26"/>
    </row>
    <row r="505" spans="2:8" ht="23" thickBot="1">
      <c r="C505" s="32"/>
      <c r="D505" s="26"/>
    </row>
    <row r="506" spans="2:8" ht="25" thickTop="1">
      <c r="B506" s="146" t="s">
        <v>95</v>
      </c>
      <c r="C506" s="147">
        <v>1</v>
      </c>
      <c r="D506" s="148" t="str">
        <f>"/"&amp;B513&amp;""</f>
        <v>/</v>
      </c>
    </row>
    <row r="507" spans="2:8">
      <c r="B507" s="65"/>
      <c r="C507" s="5" t="s">
        <v>8</v>
      </c>
      <c r="D507" s="19" t="s">
        <v>9</v>
      </c>
    </row>
    <row r="508" spans="2:8">
      <c r="B508" s="21" t="s">
        <v>4</v>
      </c>
      <c r="C508" s="66"/>
      <c r="D508" s="67" t="s">
        <v>15</v>
      </c>
      <c r="E508" s="4"/>
      <c r="F508" s="4"/>
      <c r="G508" s="56"/>
      <c r="H508" s="57"/>
    </row>
    <row r="509" spans="2:8" ht="23" thickBot="1">
      <c r="B509" s="21" t="s">
        <v>27</v>
      </c>
      <c r="C509" s="66"/>
      <c r="D509" s="67" t="s">
        <v>15</v>
      </c>
      <c r="E509" s="3"/>
      <c r="F509" s="4"/>
      <c r="G509" s="55"/>
      <c r="H509" s="57"/>
    </row>
    <row r="510" spans="2:8" ht="23" thickBot="1">
      <c r="B510" s="68"/>
      <c r="C510" s="20"/>
      <c r="D510" s="69"/>
    </row>
    <row r="511" spans="2:8" ht="31" thickBot="1">
      <c r="B511" s="70" t="s">
        <v>7</v>
      </c>
      <c r="C511" s="71" t="s">
        <v>10</v>
      </c>
      <c r="D511" s="72" t="s">
        <v>9</v>
      </c>
    </row>
    <row r="512" spans="2:8">
      <c r="B512" s="73" t="s">
        <v>29</v>
      </c>
      <c r="C512" s="74"/>
      <c r="D512" s="75"/>
    </row>
    <row r="513" spans="2:4" ht="23" thickBot="1">
      <c r="B513" s="76"/>
      <c r="C513" s="77">
        <f>C508</f>
        <v>0</v>
      </c>
      <c r="D513" s="78" t="s">
        <v>15</v>
      </c>
    </row>
    <row r="514" spans="2:4">
      <c r="B514" s="73" t="s">
        <v>30</v>
      </c>
      <c r="C514" s="79"/>
      <c r="D514" s="75"/>
    </row>
    <row r="515" spans="2:4">
      <c r="B515" s="80" t="s">
        <v>36</v>
      </c>
      <c r="C515" s="81"/>
      <c r="D515" s="78" t="s">
        <v>15</v>
      </c>
    </row>
    <row r="516" spans="2:4">
      <c r="B516" s="80" t="s">
        <v>36</v>
      </c>
      <c r="C516" s="81"/>
      <c r="D516" s="78" t="s">
        <v>15</v>
      </c>
    </row>
    <row r="517" spans="2:4">
      <c r="B517" s="80" t="s">
        <v>36</v>
      </c>
      <c r="C517" s="81"/>
      <c r="D517" s="78" t="s">
        <v>15</v>
      </c>
    </row>
    <row r="518" spans="2:4">
      <c r="B518" s="82" t="s">
        <v>12</v>
      </c>
      <c r="C518" s="83"/>
      <c r="D518" s="84"/>
    </row>
    <row r="519" spans="2:4">
      <c r="B519" s="76"/>
      <c r="C519" s="81"/>
      <c r="D519" s="78" t="s">
        <v>15</v>
      </c>
    </row>
    <row r="520" spans="2:4">
      <c r="B520" s="76"/>
      <c r="C520" s="81"/>
      <c r="D520" s="78" t="s">
        <v>15</v>
      </c>
    </row>
    <row r="521" spans="2:4">
      <c r="B521" s="76"/>
      <c r="C521" s="81"/>
      <c r="D521" s="78" t="s">
        <v>15</v>
      </c>
    </row>
    <row r="522" spans="2:4">
      <c r="B522" s="76"/>
      <c r="C522" s="81"/>
      <c r="D522" s="78" t="s">
        <v>15</v>
      </c>
    </row>
    <row r="523" spans="2:4">
      <c r="B523" s="76"/>
      <c r="C523" s="81"/>
      <c r="D523" s="78" t="s">
        <v>15</v>
      </c>
    </row>
    <row r="524" spans="2:4">
      <c r="B524" s="76"/>
      <c r="C524" s="81"/>
      <c r="D524" s="78" t="s">
        <v>15</v>
      </c>
    </row>
    <row r="525" spans="2:4">
      <c r="B525" s="76"/>
      <c r="C525" s="81"/>
      <c r="D525" s="78" t="s">
        <v>15</v>
      </c>
    </row>
    <row r="526" spans="2:4">
      <c r="B526" s="76"/>
      <c r="C526" s="81"/>
      <c r="D526" s="78" t="s">
        <v>15</v>
      </c>
    </row>
    <row r="527" spans="2:4">
      <c r="B527" s="76"/>
      <c r="C527" s="81"/>
      <c r="D527" s="78" t="s">
        <v>15</v>
      </c>
    </row>
    <row r="528" spans="2:4">
      <c r="B528" s="82" t="s">
        <v>11</v>
      </c>
      <c r="C528" s="83"/>
      <c r="D528" s="84"/>
    </row>
    <row r="529" spans="2:4">
      <c r="B529" s="76"/>
      <c r="C529" s="85"/>
      <c r="D529" s="78" t="s">
        <v>15</v>
      </c>
    </row>
    <row r="530" spans="2:4">
      <c r="B530" s="76"/>
      <c r="C530" s="85"/>
      <c r="D530" s="78" t="s">
        <v>15</v>
      </c>
    </row>
    <row r="531" spans="2:4">
      <c r="B531" s="76"/>
      <c r="C531" s="85"/>
      <c r="D531" s="78" t="s">
        <v>15</v>
      </c>
    </row>
    <row r="532" spans="2:4">
      <c r="B532" s="76"/>
      <c r="C532" s="85"/>
      <c r="D532" s="78" t="s">
        <v>15</v>
      </c>
    </row>
    <row r="533" spans="2:4">
      <c r="B533" s="76"/>
      <c r="C533" s="85"/>
      <c r="D533" s="78" t="s">
        <v>15</v>
      </c>
    </row>
    <row r="534" spans="2:4">
      <c r="B534" s="76"/>
      <c r="C534" s="85"/>
      <c r="D534" s="78" t="s">
        <v>15</v>
      </c>
    </row>
    <row r="535" spans="2:4">
      <c r="B535" s="76"/>
      <c r="C535" s="85"/>
      <c r="D535" s="78" t="s">
        <v>15</v>
      </c>
    </row>
    <row r="536" spans="2:4">
      <c r="B536" s="76"/>
      <c r="C536" s="85"/>
      <c r="D536" s="78" t="s">
        <v>15</v>
      </c>
    </row>
    <row r="537" spans="2:4">
      <c r="B537" s="76"/>
      <c r="C537" s="85"/>
      <c r="D537" s="78" t="s">
        <v>15</v>
      </c>
    </row>
    <row r="538" spans="2:4">
      <c r="B538" s="82" t="s">
        <v>13</v>
      </c>
      <c r="C538" s="83"/>
      <c r="D538" s="84"/>
    </row>
    <row r="539" spans="2:4">
      <c r="B539" s="86"/>
      <c r="C539" s="85"/>
      <c r="D539" s="78" t="s">
        <v>15</v>
      </c>
    </row>
    <row r="540" spans="2:4">
      <c r="B540" s="86"/>
      <c r="C540" s="85"/>
      <c r="D540" s="78" t="s">
        <v>15</v>
      </c>
    </row>
    <row r="541" spans="2:4">
      <c r="B541" s="86"/>
      <c r="C541" s="85"/>
      <c r="D541" s="78" t="s">
        <v>15</v>
      </c>
    </row>
    <row r="542" spans="2:4">
      <c r="B542" s="86"/>
      <c r="C542" s="85"/>
      <c r="D542" s="78" t="s">
        <v>15</v>
      </c>
    </row>
    <row r="543" spans="2:4">
      <c r="B543" s="86"/>
      <c r="C543" s="85"/>
      <c r="D543" s="78" t="s">
        <v>15</v>
      </c>
    </row>
    <row r="544" spans="2:4">
      <c r="B544" s="86"/>
      <c r="C544" s="85"/>
      <c r="D544" s="78" t="s">
        <v>15</v>
      </c>
    </row>
    <row r="545" spans="2:4">
      <c r="B545" s="86"/>
      <c r="C545" s="85"/>
      <c r="D545" s="78" t="s">
        <v>15</v>
      </c>
    </row>
    <row r="546" spans="2:4">
      <c r="B546" s="86"/>
      <c r="C546" s="85"/>
      <c r="D546" s="78" t="s">
        <v>15</v>
      </c>
    </row>
    <row r="547" spans="2:4" ht="23" thickBot="1">
      <c r="B547" s="87"/>
      <c r="C547" s="88"/>
      <c r="D547" s="89" t="s">
        <v>15</v>
      </c>
    </row>
    <row r="548" spans="2:4" ht="23" thickBot="1">
      <c r="B548" s="9"/>
      <c r="C548" s="10"/>
      <c r="D548" s="11"/>
    </row>
    <row r="549" spans="2:4" ht="25" thickBot="1">
      <c r="B549" s="149" t="s">
        <v>96</v>
      </c>
      <c r="C549" s="150"/>
      <c r="D549" s="151"/>
    </row>
    <row r="550" spans="2:4">
      <c r="B550" s="15" t="s">
        <v>0</v>
      </c>
      <c r="C550" s="16"/>
      <c r="D550" s="90">
        <f>SUM(C513:C517)</f>
        <v>0</v>
      </c>
    </row>
    <row r="551" spans="2:4">
      <c r="B551" s="17" t="s">
        <v>1</v>
      </c>
      <c r="C551" s="18"/>
      <c r="D551" s="91">
        <f>SUM(C519:C527)</f>
        <v>0</v>
      </c>
    </row>
    <row r="552" spans="2:4">
      <c r="B552" s="17" t="s">
        <v>2</v>
      </c>
      <c r="C552" s="18"/>
      <c r="D552" s="91">
        <f>SUM(C529:C537)</f>
        <v>0</v>
      </c>
    </row>
    <row r="553" spans="2:4" ht="23" thickBot="1">
      <c r="B553" s="22" t="s">
        <v>3</v>
      </c>
      <c r="C553" s="23"/>
      <c r="D553" s="92">
        <f>SUM(C539:C547)</f>
        <v>0</v>
      </c>
    </row>
    <row r="554" spans="2:4" ht="23" thickTop="1">
      <c r="B554" s="36" t="s">
        <v>6</v>
      </c>
      <c r="C554" s="37"/>
      <c r="D554" s="24" t="e">
        <f>(D550+D551+D552+D553)/C509</f>
        <v>#DIV/0!</v>
      </c>
    </row>
    <row r="555" spans="2:4">
      <c r="B555" s="13" t="s">
        <v>19</v>
      </c>
      <c r="C555" s="14"/>
      <c r="D555" s="12" t="e">
        <f>(D550+D551+D552)/C509</f>
        <v>#DIV/0!</v>
      </c>
    </row>
    <row r="556" spans="2:4">
      <c r="B556" s="13" t="s">
        <v>20</v>
      </c>
      <c r="C556" s="14"/>
      <c r="D556" s="12" t="e">
        <f>(D550+D551)/C509</f>
        <v>#DIV/0!</v>
      </c>
    </row>
    <row r="557" spans="2:4">
      <c r="B557" s="13" t="s">
        <v>21</v>
      </c>
      <c r="C557" s="14"/>
      <c r="D557" s="12" t="e">
        <f>D552/C509</f>
        <v>#DIV/0!</v>
      </c>
    </row>
    <row r="558" spans="2:4" ht="23" thickBot="1">
      <c r="B558" s="38" t="s">
        <v>22</v>
      </c>
      <c r="C558" s="39"/>
      <c r="D558" s="8" t="e">
        <f>D553/C509</f>
        <v>#DIV/0!</v>
      </c>
    </row>
    <row r="559" spans="2:4" ht="23" thickTop="1">
      <c r="B559" s="93" t="s">
        <v>14</v>
      </c>
      <c r="C559" s="94"/>
      <c r="D559" s="95" t="e">
        <f>IF(B517="None", IF(B516="None",  IF(B515="None", (C513*D499+D551+D552+D553)/(C509), ((HLOOKUP(B515,'Summary Table'!$C$139:$AJ$144,2,FALSE))*C515+C513*D499+D551+D552+D553)/(C509)), ((HLOOKUP(B515,'Summary Table'!$C$139:$AJ$144,2,FALSE))*C515+(HLOOKUP(B516,'Summary Table'!$C$139:$AJ$144,2,FALSE))*C516+C513*D499+D551+D552+D553)/(C509)),((HLOOKUP(B515,'Summary Table'!$C$139:$AJ$144,2,FALSE))*C515+(HLOOKUP(B516,'Summary Table'!$C$139:$AJ$144,2,FALSE))*C516+HLOOKUP(B517,'Summary Table'!$C$139:$AJ$144,2,FALSE)*C517+C513*D499+D551+D552+D553)/(C509))</f>
        <v>#DIV/0!</v>
      </c>
    </row>
    <row r="560" spans="2:4">
      <c r="B560" s="96" t="s">
        <v>23</v>
      </c>
      <c r="C560" s="97"/>
      <c r="D560" s="98" t="e">
        <f>IF(B517="None", IF(B516="None",  IF(B515="None", (D550*D500+D551+D552)/C509, ((HLOOKUP(B515,'Summary Table'!$C$139:$AJ$144,3,FALSE))*C515+C513*D500+D551+D552)/(C509)), ((HLOOKUP(B515,'Summary Table'!$C$139:$AJ$144,3,FALSE))*C515+(HLOOKUP(B516,'Summary Table'!$C$139:$AJ$144,3,FALSE))*C516+C513*D500+D551+D552)/(C509)),((HLOOKUP(B515,'Summary Table'!$C$139:$AJ$144,3,FALSE))*C515+(HLOOKUP(B516,'Summary Table'!$C$139:$AJ$144,3,FALSE))*C516+HLOOKUP(B517,'Summary Table'!$C$139:$AJ$144,3,FALSE)*C517+C513*D500+D551+D552)/(C509))</f>
        <v>#DIV/0!</v>
      </c>
    </row>
    <row r="561" spans="2:8">
      <c r="B561" s="96" t="s">
        <v>24</v>
      </c>
      <c r="C561" s="97"/>
      <c r="D561" s="98" t="e">
        <f>IF(B517="None", IF(B516="None",  IF(B515="None", (C513*D501+D551)/(C509), ((HLOOKUP(B515,'Summary Table'!$C$139:$AJ$144,4,FALSE))*C515+C513*D501+D551)/(C509)), ((HLOOKUP(B515,'Summary Table'!$C$139:$AJ$144,4,FALSE))*C515+(HLOOKUP(B516,'Summary Table'!$C$139:$AJ$144,4,FALSE))*C516+C513*D501+D551)/(C509)),((HLOOKUP(B515,'Summary Table'!$C$139:$AJ$144,4,FALSE))*C515+(HLOOKUP(B516,'Summary Table'!$C$139:$AJ$144,4,FALSE))*C516+HLOOKUP(B517,'Summary Table'!$C$139:$AJ$144,4,FALSE)*C517+C513*D501+D551)/(C509))</f>
        <v>#DIV/0!</v>
      </c>
    </row>
    <row r="562" spans="2:8">
      <c r="B562" s="96" t="s">
        <v>25</v>
      </c>
      <c r="C562" s="97"/>
      <c r="D562" s="98" t="e">
        <f>IF(B517="None", IF(B516="None",  IF(B515="None", (C513*D502+D552)/(C509), ((HLOOKUP(B515,'Summary Table'!$C$139:$AJ$144,5,FALSE))*C515+C513*D502+D552)/(C509)), ((HLOOKUP(B515,'Summary Table'!$C$139:$AJ$144,5,FALSE))*C515+(HLOOKUP(B516,'Summary Table'!$C$139:$AJ$144,5,FALSE))*C516+C513*D502+D552)/(C509)),((HLOOKUP(B515,'Summary Table'!$C$139:$AJ$144,5,FALSE))*C515+(HLOOKUP(B516,'Summary Table'!$C$139:$AJ$144,5,FALSE))*C516+HLOOKUP(B517,'Summary Table'!$C$139:$AJ$144,5,FALSE)*C517+C513*D502+D552)/(C509))</f>
        <v>#DIV/0!</v>
      </c>
    </row>
    <row r="563" spans="2:8" ht="23" thickBot="1">
      <c r="B563" s="99" t="s">
        <v>26</v>
      </c>
      <c r="C563" s="100"/>
      <c r="D563" s="101" t="e">
        <f>IF(B517="None", IF(B516="None",  IF(B515="None", (C513*D503+D553)/(C509), ((HLOOKUP(B515,'Summary Table'!$C$139:$AJ$144,6,FALSE))*C515+C513*D503+D553)/(C509)), ((HLOOKUP(B515,'Summary Table'!$C$139:$AJ$144,6,FALSE))*C515+(HLOOKUP(B516,'Summary Table'!$C$139:$AJ$144,6,FALSE))*C516+C513*D503+D553)/(C509)),((HLOOKUP(B515,'Summary Table'!$C$139:$AJ$144,6,FALSE))*C515+(HLOOKUP(B516,'Summary Table'!$C$139:$AJ$144,6,FALSE))*C516+HLOOKUP(B517,'Summary Table'!$C$139:$AJ$144,6,FALSE)*C517+C513*D503+D553)/(C509))</f>
        <v>#DIV/0!</v>
      </c>
    </row>
    <row r="564" spans="2:8" ht="23" thickTop="1">
      <c r="C564" s="32"/>
      <c r="D564" s="26"/>
    </row>
    <row r="565" spans="2:8" ht="23" thickBot="1">
      <c r="C565" s="32"/>
      <c r="D565" s="26"/>
    </row>
    <row r="566" spans="2:8" ht="25" thickTop="1">
      <c r="B566" s="146" t="s">
        <v>97</v>
      </c>
      <c r="C566" s="147">
        <v>1</v>
      </c>
      <c r="D566" s="148" t="str">
        <f>"/"&amp;B573&amp;""</f>
        <v>/</v>
      </c>
    </row>
    <row r="567" spans="2:8">
      <c r="B567" s="65"/>
      <c r="C567" s="5" t="s">
        <v>8</v>
      </c>
      <c r="D567" s="19" t="s">
        <v>9</v>
      </c>
    </row>
    <row r="568" spans="2:8">
      <c r="B568" s="21" t="s">
        <v>4</v>
      </c>
      <c r="C568" s="66"/>
      <c r="D568" s="67" t="s">
        <v>15</v>
      </c>
      <c r="E568" s="4"/>
      <c r="F568" s="4"/>
      <c r="G568" s="56"/>
      <c r="H568" s="57"/>
    </row>
    <row r="569" spans="2:8" ht="23" thickBot="1">
      <c r="B569" s="21" t="s">
        <v>27</v>
      </c>
      <c r="C569" s="66"/>
      <c r="D569" s="67" t="s">
        <v>15</v>
      </c>
      <c r="E569" s="3"/>
      <c r="F569" s="4"/>
      <c r="G569" s="55"/>
      <c r="H569" s="57"/>
    </row>
    <row r="570" spans="2:8" ht="23" thickBot="1">
      <c r="B570" s="68"/>
      <c r="C570" s="20"/>
      <c r="D570" s="69"/>
    </row>
    <row r="571" spans="2:8" ht="31" thickBot="1">
      <c r="B571" s="70" t="s">
        <v>7</v>
      </c>
      <c r="C571" s="71" t="s">
        <v>10</v>
      </c>
      <c r="D571" s="72" t="s">
        <v>9</v>
      </c>
    </row>
    <row r="572" spans="2:8">
      <c r="B572" s="73" t="s">
        <v>29</v>
      </c>
      <c r="C572" s="74"/>
      <c r="D572" s="75"/>
    </row>
    <row r="573" spans="2:8" ht="23" thickBot="1">
      <c r="B573" s="76"/>
      <c r="C573" s="77">
        <f>C568</f>
        <v>0</v>
      </c>
      <c r="D573" s="78" t="s">
        <v>15</v>
      </c>
    </row>
    <row r="574" spans="2:8">
      <c r="B574" s="73" t="s">
        <v>30</v>
      </c>
      <c r="C574" s="79"/>
      <c r="D574" s="75"/>
    </row>
    <row r="575" spans="2:8">
      <c r="B575" s="80" t="s">
        <v>36</v>
      </c>
      <c r="C575" s="81"/>
      <c r="D575" s="78" t="s">
        <v>15</v>
      </c>
    </row>
    <row r="576" spans="2:8">
      <c r="B576" s="80" t="s">
        <v>36</v>
      </c>
      <c r="C576" s="81"/>
      <c r="D576" s="78" t="s">
        <v>15</v>
      </c>
    </row>
    <row r="577" spans="2:4">
      <c r="B577" s="80" t="s">
        <v>36</v>
      </c>
      <c r="C577" s="81"/>
      <c r="D577" s="78" t="s">
        <v>15</v>
      </c>
    </row>
    <row r="578" spans="2:4">
      <c r="B578" s="82" t="s">
        <v>12</v>
      </c>
      <c r="C578" s="83"/>
      <c r="D578" s="84"/>
    </row>
    <row r="579" spans="2:4">
      <c r="B579" s="76"/>
      <c r="C579" s="81"/>
      <c r="D579" s="78" t="s">
        <v>15</v>
      </c>
    </row>
    <row r="580" spans="2:4">
      <c r="B580" s="76"/>
      <c r="C580" s="81"/>
      <c r="D580" s="78" t="s">
        <v>15</v>
      </c>
    </row>
    <row r="581" spans="2:4">
      <c r="B581" s="76"/>
      <c r="C581" s="81"/>
      <c r="D581" s="78" t="s">
        <v>15</v>
      </c>
    </row>
    <row r="582" spans="2:4">
      <c r="B582" s="76"/>
      <c r="C582" s="81"/>
      <c r="D582" s="78" t="s">
        <v>15</v>
      </c>
    </row>
    <row r="583" spans="2:4">
      <c r="B583" s="76"/>
      <c r="C583" s="81"/>
      <c r="D583" s="78" t="s">
        <v>15</v>
      </c>
    </row>
    <row r="584" spans="2:4">
      <c r="B584" s="76"/>
      <c r="C584" s="81"/>
      <c r="D584" s="78" t="s">
        <v>15</v>
      </c>
    </row>
    <row r="585" spans="2:4">
      <c r="B585" s="76"/>
      <c r="C585" s="81"/>
      <c r="D585" s="78" t="s">
        <v>15</v>
      </c>
    </row>
    <row r="586" spans="2:4">
      <c r="B586" s="76"/>
      <c r="C586" s="81"/>
      <c r="D586" s="78" t="s">
        <v>15</v>
      </c>
    </row>
    <row r="587" spans="2:4">
      <c r="B587" s="76"/>
      <c r="C587" s="81"/>
      <c r="D587" s="78" t="s">
        <v>15</v>
      </c>
    </row>
    <row r="588" spans="2:4">
      <c r="B588" s="82" t="s">
        <v>11</v>
      </c>
      <c r="C588" s="83"/>
      <c r="D588" s="84"/>
    </row>
    <row r="589" spans="2:4">
      <c r="B589" s="76"/>
      <c r="C589" s="85"/>
      <c r="D589" s="78" t="s">
        <v>15</v>
      </c>
    </row>
    <row r="590" spans="2:4">
      <c r="B590" s="76"/>
      <c r="C590" s="85"/>
      <c r="D590" s="78" t="s">
        <v>15</v>
      </c>
    </row>
    <row r="591" spans="2:4">
      <c r="B591" s="76"/>
      <c r="C591" s="85"/>
      <c r="D591" s="78" t="s">
        <v>15</v>
      </c>
    </row>
    <row r="592" spans="2:4">
      <c r="B592" s="76"/>
      <c r="C592" s="85"/>
      <c r="D592" s="78" t="s">
        <v>15</v>
      </c>
    </row>
    <row r="593" spans="2:4">
      <c r="B593" s="76"/>
      <c r="C593" s="85"/>
      <c r="D593" s="78" t="s">
        <v>15</v>
      </c>
    </row>
    <row r="594" spans="2:4">
      <c r="B594" s="76"/>
      <c r="C594" s="85"/>
      <c r="D594" s="78" t="s">
        <v>15</v>
      </c>
    </row>
    <row r="595" spans="2:4">
      <c r="B595" s="76"/>
      <c r="C595" s="85"/>
      <c r="D595" s="78" t="s">
        <v>15</v>
      </c>
    </row>
    <row r="596" spans="2:4">
      <c r="B596" s="76"/>
      <c r="C596" s="85"/>
      <c r="D596" s="78" t="s">
        <v>15</v>
      </c>
    </row>
    <row r="597" spans="2:4">
      <c r="B597" s="76"/>
      <c r="C597" s="85"/>
      <c r="D597" s="78" t="s">
        <v>15</v>
      </c>
    </row>
    <row r="598" spans="2:4">
      <c r="B598" s="82" t="s">
        <v>13</v>
      </c>
      <c r="C598" s="83"/>
      <c r="D598" s="84"/>
    </row>
    <row r="599" spans="2:4">
      <c r="B599" s="86"/>
      <c r="C599" s="85"/>
      <c r="D599" s="78" t="s">
        <v>15</v>
      </c>
    </row>
    <row r="600" spans="2:4">
      <c r="B600" s="86"/>
      <c r="C600" s="85"/>
      <c r="D600" s="78" t="s">
        <v>15</v>
      </c>
    </row>
    <row r="601" spans="2:4">
      <c r="B601" s="86"/>
      <c r="C601" s="85"/>
      <c r="D601" s="78" t="s">
        <v>15</v>
      </c>
    </row>
    <row r="602" spans="2:4">
      <c r="B602" s="86"/>
      <c r="C602" s="85"/>
      <c r="D602" s="78" t="s">
        <v>15</v>
      </c>
    </row>
    <row r="603" spans="2:4">
      <c r="B603" s="86"/>
      <c r="C603" s="85"/>
      <c r="D603" s="78" t="s">
        <v>15</v>
      </c>
    </row>
    <row r="604" spans="2:4">
      <c r="B604" s="86"/>
      <c r="C604" s="85"/>
      <c r="D604" s="78" t="s">
        <v>15</v>
      </c>
    </row>
    <row r="605" spans="2:4">
      <c r="B605" s="86"/>
      <c r="C605" s="85"/>
      <c r="D605" s="78" t="s">
        <v>15</v>
      </c>
    </row>
    <row r="606" spans="2:4">
      <c r="B606" s="86"/>
      <c r="C606" s="85"/>
      <c r="D606" s="78" t="s">
        <v>15</v>
      </c>
    </row>
    <row r="607" spans="2:4" ht="23" thickBot="1">
      <c r="B607" s="87"/>
      <c r="C607" s="88"/>
      <c r="D607" s="89" t="s">
        <v>15</v>
      </c>
    </row>
    <row r="608" spans="2:4" ht="23" thickBot="1">
      <c r="B608" s="9"/>
      <c r="C608" s="10"/>
      <c r="D608" s="11"/>
    </row>
    <row r="609" spans="2:4" ht="25" thickBot="1">
      <c r="B609" s="149" t="s">
        <v>98</v>
      </c>
      <c r="C609" s="150"/>
      <c r="D609" s="151"/>
    </row>
    <row r="610" spans="2:4">
      <c r="B610" s="15" t="s">
        <v>0</v>
      </c>
      <c r="C610" s="16"/>
      <c r="D610" s="90">
        <f>SUM(C573:C577)</f>
        <v>0</v>
      </c>
    </row>
    <row r="611" spans="2:4">
      <c r="B611" s="17" t="s">
        <v>1</v>
      </c>
      <c r="C611" s="18"/>
      <c r="D611" s="91">
        <f>SUM(C579:C587)</f>
        <v>0</v>
      </c>
    </row>
    <row r="612" spans="2:4">
      <c r="B612" s="17" t="s">
        <v>2</v>
      </c>
      <c r="C612" s="18"/>
      <c r="D612" s="91">
        <f>SUM(C589:C597)</f>
        <v>0</v>
      </c>
    </row>
    <row r="613" spans="2:4" ht="23" thickBot="1">
      <c r="B613" s="22" t="s">
        <v>3</v>
      </c>
      <c r="C613" s="23"/>
      <c r="D613" s="92">
        <f>SUM(C599:C607)</f>
        <v>0</v>
      </c>
    </row>
    <row r="614" spans="2:4" ht="23" thickTop="1">
      <c r="B614" s="36" t="s">
        <v>6</v>
      </c>
      <c r="C614" s="37"/>
      <c r="D614" s="24" t="e">
        <f>(D610+D611+D612+D613)/C569</f>
        <v>#DIV/0!</v>
      </c>
    </row>
    <row r="615" spans="2:4">
      <c r="B615" s="13" t="s">
        <v>19</v>
      </c>
      <c r="C615" s="14"/>
      <c r="D615" s="12" t="e">
        <f>(D610+D611+D612)/C569</f>
        <v>#DIV/0!</v>
      </c>
    </row>
    <row r="616" spans="2:4">
      <c r="B616" s="13" t="s">
        <v>20</v>
      </c>
      <c r="C616" s="14"/>
      <c r="D616" s="12" t="e">
        <f>(D610+D611)/C569</f>
        <v>#DIV/0!</v>
      </c>
    </row>
    <row r="617" spans="2:4">
      <c r="B617" s="13" t="s">
        <v>21</v>
      </c>
      <c r="C617" s="14"/>
      <c r="D617" s="12" t="e">
        <f>D612/C569</f>
        <v>#DIV/0!</v>
      </c>
    </row>
    <row r="618" spans="2:4" ht="23" thickBot="1">
      <c r="B618" s="38" t="s">
        <v>22</v>
      </c>
      <c r="C618" s="39"/>
      <c r="D618" s="8" t="e">
        <f>D613/C569</f>
        <v>#DIV/0!</v>
      </c>
    </row>
    <row r="619" spans="2:4" ht="23" thickTop="1">
      <c r="B619" s="93" t="s">
        <v>14</v>
      </c>
      <c r="C619" s="94"/>
      <c r="D619" s="95" t="e">
        <f>IF(B577="None", IF(B576="None",  IF(B575="None", (C573*D559+D611+D612+D613)/(C569), ((HLOOKUP(B575,'Summary Table'!$C$139:$AJ$144,2,FALSE))*C575+C573*D559+D611+D612+D613)/(C569)), ((HLOOKUP(B575,'Summary Table'!$C$139:$AJ$144,2,FALSE))*C575+(HLOOKUP(B576,'Summary Table'!$C$139:$AJ$144,2,FALSE))*C576+C573*D559+D611+D612+D613)/(C569)),((HLOOKUP(B575,'Summary Table'!$C$139:$AJ$144,2,FALSE))*C575+(HLOOKUP(B576,'Summary Table'!$C$139:$AJ$144,2,FALSE))*C576+HLOOKUP(B577,'Summary Table'!$C$139:$AJ$144,2,FALSE)*C577+C573*D559+D611+D612+D613)/(C569))</f>
        <v>#DIV/0!</v>
      </c>
    </row>
    <row r="620" spans="2:4">
      <c r="B620" s="96" t="s">
        <v>23</v>
      </c>
      <c r="C620" s="97"/>
      <c r="D620" s="98" t="e">
        <f>IF(B577="None", IF(B576="None",  IF(B575="None", (D610*D560+D611+D612)/C569, ((HLOOKUP(B575,'Summary Table'!$C$139:$AJ$144,3,FALSE))*C575+C573*D560+D611+D612)/(C569)), ((HLOOKUP(B575,'Summary Table'!$C$139:$AJ$144,3,FALSE))*C575+(HLOOKUP(B576,'Summary Table'!$C$139:$AJ$144,3,FALSE))*C576+C573*D560+D611+D612)/(C569)),((HLOOKUP(B575,'Summary Table'!$C$139:$AJ$144,3,FALSE))*C575+(HLOOKUP(B576,'Summary Table'!$C$139:$AJ$144,3,FALSE))*C576+HLOOKUP(B577,'Summary Table'!$C$139:$AJ$144,3,FALSE)*C577+C573*D560+D611+D612)/(C569))</f>
        <v>#DIV/0!</v>
      </c>
    </row>
    <row r="621" spans="2:4">
      <c r="B621" s="96" t="s">
        <v>24</v>
      </c>
      <c r="C621" s="97"/>
      <c r="D621" s="98" t="e">
        <f>IF(B577="None", IF(B576="None",  IF(B575="None", (C573*D561+D611)/(C569), ((HLOOKUP(B575,'Summary Table'!$C$139:$AJ$144,4,FALSE))*C575+C573*D561+D611)/(C569)), ((HLOOKUP(B575,'Summary Table'!$C$139:$AJ$144,4,FALSE))*C575+(HLOOKUP(B576,'Summary Table'!$C$139:$AJ$144,4,FALSE))*C576+C573*D561+D611)/(C569)),((HLOOKUP(B575,'Summary Table'!$C$139:$AJ$144,4,FALSE))*C575+(HLOOKUP(B576,'Summary Table'!$C$139:$AJ$144,4,FALSE))*C576+HLOOKUP(B577,'Summary Table'!$C$139:$AJ$144,4,FALSE)*C577+C573*D561+D611)/(C569))</f>
        <v>#DIV/0!</v>
      </c>
    </row>
    <row r="622" spans="2:4">
      <c r="B622" s="96" t="s">
        <v>25</v>
      </c>
      <c r="C622" s="97"/>
      <c r="D622" s="98" t="e">
        <f>IF(B577="None", IF(B576="None",  IF(B575="None", (C573*D562+D612)/(C569), ((HLOOKUP(B575,'Summary Table'!$C$139:$AJ$144,5,FALSE))*C575+C573*D562+D612)/(C569)), ((HLOOKUP(B575,'Summary Table'!$C$139:$AJ$144,5,FALSE))*C575+(HLOOKUP(B576,'Summary Table'!$C$139:$AJ$144,5,FALSE))*C576+C573*D562+D612)/(C569)),((HLOOKUP(B575,'Summary Table'!$C$139:$AJ$144,5,FALSE))*C575+(HLOOKUP(B576,'Summary Table'!$C$139:$AJ$144,5,FALSE))*C576+HLOOKUP(B577,'Summary Table'!$C$139:$AJ$144,5,FALSE)*C577+C573*D562+D612)/(C569))</f>
        <v>#DIV/0!</v>
      </c>
    </row>
    <row r="623" spans="2:4" ht="23" thickBot="1">
      <c r="B623" s="99" t="s">
        <v>26</v>
      </c>
      <c r="C623" s="100"/>
      <c r="D623" s="101" t="e">
        <f>IF(B577="None", IF(B576="None",  IF(B575="None", (C573*D563+D613)/(C569), ((HLOOKUP(B575,'Summary Table'!$C$139:$AJ$144,6,FALSE))*C575+C573*D563+D613)/(C569)), ((HLOOKUP(B575,'Summary Table'!$C$139:$AJ$144,6,FALSE))*C575+(HLOOKUP(B576,'Summary Table'!$C$139:$AJ$144,6,FALSE))*C576+C573*D563+D613)/(C569)),((HLOOKUP(B575,'Summary Table'!$C$139:$AJ$144,6,FALSE))*C575+(HLOOKUP(B576,'Summary Table'!$C$139:$AJ$144,6,FALSE))*C576+HLOOKUP(B577,'Summary Table'!$C$139:$AJ$144,6,FALSE)*C577+C573*D563+D613)/(C569))</f>
        <v>#DIV/0!</v>
      </c>
    </row>
    <row r="624" spans="2:4" ht="23" thickTop="1">
      <c r="B624" s="3"/>
      <c r="C624" s="7"/>
      <c r="D624" s="26"/>
    </row>
    <row r="625" spans="2:8" ht="23" thickBot="1">
      <c r="B625" s="3"/>
      <c r="C625" s="7"/>
      <c r="D625" s="26"/>
    </row>
    <row r="626" spans="2:8" ht="25" thickTop="1">
      <c r="B626" s="146" t="s">
        <v>99</v>
      </c>
      <c r="C626" s="147">
        <v>1</v>
      </c>
      <c r="D626" s="148" t="str">
        <f>"/"&amp;B633&amp;""</f>
        <v>/</v>
      </c>
    </row>
    <row r="627" spans="2:8">
      <c r="B627" s="65"/>
      <c r="C627" s="5" t="s">
        <v>8</v>
      </c>
      <c r="D627" s="19" t="s">
        <v>9</v>
      </c>
    </row>
    <row r="628" spans="2:8">
      <c r="B628" s="21" t="s">
        <v>4</v>
      </c>
      <c r="C628" s="66"/>
      <c r="D628" s="67" t="s">
        <v>15</v>
      </c>
      <c r="E628" s="4"/>
      <c r="F628" s="4"/>
      <c r="G628" s="56"/>
      <c r="H628" s="57"/>
    </row>
    <row r="629" spans="2:8" ht="23" thickBot="1">
      <c r="B629" s="21" t="s">
        <v>27</v>
      </c>
      <c r="C629" s="66"/>
      <c r="D629" s="67" t="s">
        <v>15</v>
      </c>
      <c r="E629" s="3"/>
      <c r="F629" s="4"/>
      <c r="G629" s="55"/>
      <c r="H629" s="57"/>
    </row>
    <row r="630" spans="2:8" ht="23" thickBot="1">
      <c r="B630" s="68"/>
      <c r="C630" s="20"/>
      <c r="D630" s="69"/>
    </row>
    <row r="631" spans="2:8" ht="31" thickBot="1">
      <c r="B631" s="70" t="s">
        <v>7</v>
      </c>
      <c r="C631" s="71" t="s">
        <v>10</v>
      </c>
      <c r="D631" s="72" t="s">
        <v>9</v>
      </c>
    </row>
    <row r="632" spans="2:8">
      <c r="B632" s="73" t="s">
        <v>29</v>
      </c>
      <c r="C632" s="74"/>
      <c r="D632" s="75"/>
    </row>
    <row r="633" spans="2:8" ht="23" thickBot="1">
      <c r="B633" s="76"/>
      <c r="C633" s="77">
        <f>C628</f>
        <v>0</v>
      </c>
      <c r="D633" s="78" t="s">
        <v>15</v>
      </c>
    </row>
    <row r="634" spans="2:8">
      <c r="B634" s="73" t="s">
        <v>30</v>
      </c>
      <c r="C634" s="79"/>
      <c r="D634" s="75"/>
    </row>
    <row r="635" spans="2:8">
      <c r="B635" s="80" t="s">
        <v>36</v>
      </c>
      <c r="C635" s="81"/>
      <c r="D635" s="78" t="s">
        <v>15</v>
      </c>
    </row>
    <row r="636" spans="2:8">
      <c r="B636" s="80" t="s">
        <v>36</v>
      </c>
      <c r="C636" s="81"/>
      <c r="D636" s="78" t="s">
        <v>15</v>
      </c>
    </row>
    <row r="637" spans="2:8">
      <c r="B637" s="80" t="s">
        <v>36</v>
      </c>
      <c r="C637" s="81"/>
      <c r="D637" s="78" t="s">
        <v>15</v>
      </c>
    </row>
    <row r="638" spans="2:8">
      <c r="B638" s="82" t="s">
        <v>12</v>
      </c>
      <c r="C638" s="83"/>
      <c r="D638" s="84"/>
    </row>
    <row r="639" spans="2:8">
      <c r="B639" s="76"/>
      <c r="C639" s="81"/>
      <c r="D639" s="78" t="s">
        <v>15</v>
      </c>
    </row>
    <row r="640" spans="2:8">
      <c r="B640" s="76"/>
      <c r="C640" s="81"/>
      <c r="D640" s="78" t="s">
        <v>15</v>
      </c>
    </row>
    <row r="641" spans="2:4">
      <c r="B641" s="76"/>
      <c r="C641" s="81"/>
      <c r="D641" s="78" t="s">
        <v>15</v>
      </c>
    </row>
    <row r="642" spans="2:4">
      <c r="B642" s="76"/>
      <c r="C642" s="81"/>
      <c r="D642" s="78" t="s">
        <v>15</v>
      </c>
    </row>
    <row r="643" spans="2:4">
      <c r="B643" s="76"/>
      <c r="C643" s="81"/>
      <c r="D643" s="78" t="s">
        <v>15</v>
      </c>
    </row>
    <row r="644" spans="2:4">
      <c r="B644" s="76"/>
      <c r="C644" s="81"/>
      <c r="D644" s="78" t="s">
        <v>15</v>
      </c>
    </row>
    <row r="645" spans="2:4">
      <c r="B645" s="76"/>
      <c r="C645" s="81"/>
      <c r="D645" s="78" t="s">
        <v>15</v>
      </c>
    </row>
    <row r="646" spans="2:4">
      <c r="B646" s="76"/>
      <c r="C646" s="81"/>
      <c r="D646" s="78" t="s">
        <v>15</v>
      </c>
    </row>
    <row r="647" spans="2:4">
      <c r="B647" s="76"/>
      <c r="C647" s="81"/>
      <c r="D647" s="78" t="s">
        <v>15</v>
      </c>
    </row>
    <row r="648" spans="2:4">
      <c r="B648" s="82" t="s">
        <v>11</v>
      </c>
      <c r="C648" s="83"/>
      <c r="D648" s="84"/>
    </row>
    <row r="649" spans="2:4">
      <c r="B649" s="76"/>
      <c r="C649" s="85"/>
      <c r="D649" s="78" t="s">
        <v>15</v>
      </c>
    </row>
    <row r="650" spans="2:4">
      <c r="B650" s="76"/>
      <c r="C650" s="85"/>
      <c r="D650" s="78" t="s">
        <v>15</v>
      </c>
    </row>
    <row r="651" spans="2:4">
      <c r="B651" s="76"/>
      <c r="C651" s="85"/>
      <c r="D651" s="78" t="s">
        <v>15</v>
      </c>
    </row>
    <row r="652" spans="2:4">
      <c r="B652" s="76"/>
      <c r="C652" s="85"/>
      <c r="D652" s="78" t="s">
        <v>15</v>
      </c>
    </row>
    <row r="653" spans="2:4">
      <c r="B653" s="76"/>
      <c r="C653" s="85"/>
      <c r="D653" s="78" t="s">
        <v>15</v>
      </c>
    </row>
    <row r="654" spans="2:4">
      <c r="B654" s="76"/>
      <c r="C654" s="85"/>
      <c r="D654" s="78" t="s">
        <v>15</v>
      </c>
    </row>
    <row r="655" spans="2:4">
      <c r="B655" s="76"/>
      <c r="C655" s="85"/>
      <c r="D655" s="78" t="s">
        <v>15</v>
      </c>
    </row>
    <row r="656" spans="2:4">
      <c r="B656" s="76"/>
      <c r="C656" s="85"/>
      <c r="D656" s="78" t="s">
        <v>15</v>
      </c>
    </row>
    <row r="657" spans="2:4">
      <c r="B657" s="76"/>
      <c r="C657" s="85"/>
      <c r="D657" s="78" t="s">
        <v>15</v>
      </c>
    </row>
    <row r="658" spans="2:4">
      <c r="B658" s="82" t="s">
        <v>13</v>
      </c>
      <c r="C658" s="83"/>
      <c r="D658" s="84"/>
    </row>
    <row r="659" spans="2:4">
      <c r="B659" s="86"/>
      <c r="C659" s="85"/>
      <c r="D659" s="78" t="s">
        <v>15</v>
      </c>
    </row>
    <row r="660" spans="2:4">
      <c r="B660" s="86"/>
      <c r="C660" s="85"/>
      <c r="D660" s="78" t="s">
        <v>15</v>
      </c>
    </row>
    <row r="661" spans="2:4">
      <c r="B661" s="86"/>
      <c r="C661" s="85"/>
      <c r="D661" s="78" t="s">
        <v>15</v>
      </c>
    </row>
    <row r="662" spans="2:4">
      <c r="B662" s="86"/>
      <c r="C662" s="85"/>
      <c r="D662" s="78" t="s">
        <v>15</v>
      </c>
    </row>
    <row r="663" spans="2:4">
      <c r="B663" s="86"/>
      <c r="C663" s="85"/>
      <c r="D663" s="78" t="s">
        <v>15</v>
      </c>
    </row>
    <row r="664" spans="2:4">
      <c r="B664" s="86"/>
      <c r="C664" s="85"/>
      <c r="D664" s="78" t="s">
        <v>15</v>
      </c>
    </row>
    <row r="665" spans="2:4">
      <c r="B665" s="86"/>
      <c r="C665" s="85"/>
      <c r="D665" s="78" t="s">
        <v>15</v>
      </c>
    </row>
    <row r="666" spans="2:4">
      <c r="B666" s="86"/>
      <c r="C666" s="85"/>
      <c r="D666" s="78" t="s">
        <v>15</v>
      </c>
    </row>
    <row r="667" spans="2:4" ht="23" thickBot="1">
      <c r="B667" s="87"/>
      <c r="C667" s="88"/>
      <c r="D667" s="89" t="s">
        <v>15</v>
      </c>
    </row>
    <row r="668" spans="2:4" ht="23" thickBot="1">
      <c r="B668" s="9"/>
      <c r="C668" s="10"/>
      <c r="D668" s="11"/>
    </row>
    <row r="669" spans="2:4" ht="25" thickBot="1">
      <c r="B669" s="149" t="s">
        <v>100</v>
      </c>
      <c r="C669" s="150"/>
      <c r="D669" s="151"/>
    </row>
    <row r="670" spans="2:4">
      <c r="B670" s="15" t="s">
        <v>0</v>
      </c>
      <c r="C670" s="16"/>
      <c r="D670" s="90">
        <f>SUM(C633:C637)</f>
        <v>0</v>
      </c>
    </row>
    <row r="671" spans="2:4">
      <c r="B671" s="17" t="s">
        <v>1</v>
      </c>
      <c r="C671" s="18"/>
      <c r="D671" s="91">
        <f>SUM(C639:C647)</f>
        <v>0</v>
      </c>
    </row>
    <row r="672" spans="2:4">
      <c r="B672" s="17" t="s">
        <v>2</v>
      </c>
      <c r="C672" s="18"/>
      <c r="D672" s="91">
        <f>SUM(C649:C657)</f>
        <v>0</v>
      </c>
    </row>
    <row r="673" spans="2:4" ht="23" thickBot="1">
      <c r="B673" s="22" t="s">
        <v>3</v>
      </c>
      <c r="C673" s="23"/>
      <c r="D673" s="92">
        <f>SUM(C659:C667)</f>
        <v>0</v>
      </c>
    </row>
    <row r="674" spans="2:4" ht="23" thickTop="1">
      <c r="B674" s="36" t="s">
        <v>6</v>
      </c>
      <c r="C674" s="37"/>
      <c r="D674" s="24" t="e">
        <f>(D670+D671+D672+D673)/C629</f>
        <v>#DIV/0!</v>
      </c>
    </row>
    <row r="675" spans="2:4">
      <c r="B675" s="13" t="s">
        <v>19</v>
      </c>
      <c r="C675" s="14"/>
      <c r="D675" s="12" t="e">
        <f>(D670+D671+D672)/C629</f>
        <v>#DIV/0!</v>
      </c>
    </row>
    <row r="676" spans="2:4">
      <c r="B676" s="13" t="s">
        <v>20</v>
      </c>
      <c r="C676" s="14"/>
      <c r="D676" s="12" t="e">
        <f>(D670+D671)/C629</f>
        <v>#DIV/0!</v>
      </c>
    </row>
    <row r="677" spans="2:4">
      <c r="B677" s="13" t="s">
        <v>21</v>
      </c>
      <c r="C677" s="14"/>
      <c r="D677" s="12" t="e">
        <f>D672/C629</f>
        <v>#DIV/0!</v>
      </c>
    </row>
    <row r="678" spans="2:4" ht="23" thickBot="1">
      <c r="B678" s="38" t="s">
        <v>22</v>
      </c>
      <c r="C678" s="39"/>
      <c r="D678" s="8" t="e">
        <f>D673/C629</f>
        <v>#DIV/0!</v>
      </c>
    </row>
    <row r="679" spans="2:4" ht="23" thickTop="1">
      <c r="B679" s="93" t="s">
        <v>14</v>
      </c>
      <c r="C679" s="94"/>
      <c r="D679" s="95" t="e">
        <f>IF(B637="None", IF(B636="None",  IF(B635="None", (C633*D619+D671+D672+D673)/(C629), ((HLOOKUP(B635,'Summary Table'!$C$139:$AJ$144,2,FALSE))*C635+C633*D619+D671+D672+D673)/(C629)), ((HLOOKUP(B635,'Summary Table'!$C$139:$AJ$144,2,FALSE))*C635+(HLOOKUP(B636,'Summary Table'!$C$139:$AJ$144,2,FALSE))*C636+C633*D619+D671+D672+D673)/(C629)),((HLOOKUP(B635,'Summary Table'!$C$139:$AJ$144,2,FALSE))*C635+(HLOOKUP(B636,'Summary Table'!$C$139:$AJ$144,2,FALSE))*C636+HLOOKUP(B637,'Summary Table'!$C$139:$AJ$144,2,FALSE)*C637+C633*D619+D671+D672+D673)/(C629))</f>
        <v>#DIV/0!</v>
      </c>
    </row>
    <row r="680" spans="2:4">
      <c r="B680" s="96" t="s">
        <v>23</v>
      </c>
      <c r="C680" s="97"/>
      <c r="D680" s="98" t="e">
        <f>IF(B637="None", IF(B636="None",  IF(B635="None", (D670*D620+D671+D672)/C629, ((HLOOKUP(B635,'Summary Table'!$C$139:$AJ$144,3,FALSE))*C635+C633*D620+D671+D672)/(C629)), ((HLOOKUP(B635,'Summary Table'!$C$139:$AJ$144,3,FALSE))*C635+(HLOOKUP(B636,'Summary Table'!$C$139:$AJ$144,3,FALSE))*C636+C633*D620+D671+D672)/(C629)),((HLOOKUP(B635,'Summary Table'!$C$139:$AJ$144,3,FALSE))*C635+(HLOOKUP(B636,'Summary Table'!$C$139:$AJ$144,3,FALSE))*C636+HLOOKUP(B637,'Summary Table'!$C$139:$AJ$144,3,FALSE)*C637+C633*D620+D671+D672)/(C629))</f>
        <v>#DIV/0!</v>
      </c>
    </row>
    <row r="681" spans="2:4">
      <c r="B681" s="96" t="s">
        <v>24</v>
      </c>
      <c r="C681" s="97"/>
      <c r="D681" s="98" t="e">
        <f>IF(B637="None", IF(B636="None",  IF(B635="None", (C633*D621+D671)/(C629), ((HLOOKUP(B635,'Summary Table'!$C$139:$AJ$144,4,FALSE))*C635+C633*D621+D671)/(C629)), ((HLOOKUP(B635,'Summary Table'!$C$139:$AJ$144,4,FALSE))*C635+(HLOOKUP(B636,'Summary Table'!$C$139:$AJ$144,4,FALSE))*C636+C633*D621+D671)/(C629)),((HLOOKUP(B635,'Summary Table'!$C$139:$AJ$144,4,FALSE))*C635+(HLOOKUP(B636,'Summary Table'!$C$139:$AJ$144,4,FALSE))*C636+HLOOKUP(B637,'Summary Table'!$C$139:$AJ$144,4,FALSE)*C637+C633*D621+D671)/(C629))</f>
        <v>#DIV/0!</v>
      </c>
    </row>
    <row r="682" spans="2:4">
      <c r="B682" s="96" t="s">
        <v>25</v>
      </c>
      <c r="C682" s="97"/>
      <c r="D682" s="98" t="e">
        <f>IF(B637="None", IF(B636="None",  IF(B635="None", (C633*D622+D672)/(C629), ((HLOOKUP(B635,'Summary Table'!$C$139:$AJ$144,5,FALSE))*C635+C633*D622+D672)/(C629)), ((HLOOKUP(B635,'Summary Table'!$C$139:$AJ$144,5,FALSE))*C635+(HLOOKUP(B636,'Summary Table'!$C$139:$AJ$144,5,FALSE))*C636+C633*D622+D672)/(C629)),((HLOOKUP(B635,'Summary Table'!$C$139:$AJ$144,5,FALSE))*C635+(HLOOKUP(B636,'Summary Table'!$C$139:$AJ$144,5,FALSE))*C636+HLOOKUP(B637,'Summary Table'!$C$139:$AJ$144,5,FALSE)*C637+C633*D622+D672)/(C629))</f>
        <v>#DIV/0!</v>
      </c>
    </row>
    <row r="683" spans="2:4" ht="23" thickBot="1">
      <c r="B683" s="99" t="s">
        <v>26</v>
      </c>
      <c r="C683" s="100"/>
      <c r="D683" s="101" t="e">
        <f>IF(B637="None", IF(B636="None",  IF(B635="None", (C633*D623+D673)/(C629), ((HLOOKUP(B635,'Summary Table'!$C$139:$AJ$144,6,FALSE))*C635+C633*D623+D673)/(C629)), ((HLOOKUP(B635,'Summary Table'!$C$139:$AJ$144,6,FALSE))*C635+(HLOOKUP(B636,'Summary Table'!$C$139:$AJ$144,6,FALSE))*C636+C633*D623+D673)/(C629)),((HLOOKUP(B635,'Summary Table'!$C$139:$AJ$144,6,FALSE))*C635+(HLOOKUP(B636,'Summary Table'!$C$139:$AJ$144,6,FALSE))*C636+HLOOKUP(B637,'Summary Table'!$C$139:$AJ$144,6,FALSE)*C637+C633*D623+D673)/(C629))</f>
        <v>#DIV/0!</v>
      </c>
    </row>
    <row r="684" spans="2:4" ht="23" thickTop="1"/>
  </sheetData>
  <mergeCells count="30">
    <mergeCell ref="C1:E1"/>
    <mergeCell ref="F1:H1"/>
    <mergeCell ref="C2:E2"/>
    <mergeCell ref="F2:H2"/>
    <mergeCell ref="B266:D266"/>
    <mergeCell ref="G3:I3"/>
    <mergeCell ref="B5:M5"/>
    <mergeCell ref="B21:M23"/>
    <mergeCell ref="B69:D69"/>
    <mergeCell ref="B129:D129"/>
    <mergeCell ref="B189:D189"/>
    <mergeCell ref="B249:D249"/>
    <mergeCell ref="G31:I31"/>
    <mergeCell ref="B26:D26"/>
    <mergeCell ref="B86:D86"/>
    <mergeCell ref="B146:D146"/>
    <mergeCell ref="B206:D206"/>
    <mergeCell ref="B309:D309"/>
    <mergeCell ref="B326:D326"/>
    <mergeCell ref="B609:D609"/>
    <mergeCell ref="B669:D669"/>
    <mergeCell ref="B369:D369"/>
    <mergeCell ref="B429:D429"/>
    <mergeCell ref="B489:D489"/>
    <mergeCell ref="B386:D386"/>
    <mergeCell ref="B446:D446"/>
    <mergeCell ref="B506:D506"/>
    <mergeCell ref="B566:D566"/>
    <mergeCell ref="B626:D626"/>
    <mergeCell ref="B549:D549"/>
  </mergeCells>
  <dataValidations count="1">
    <dataValidation type="list" allowBlank="1" showInputMessage="1" showErrorMessage="1" sqref="B635:B637 B575:B577 B515:B517 B455:B457 B395:B397 B335:B337 B275:B277 B215:B217 B155:B157 B95:B97 B35:B37" xr:uid="{00000000-0002-0000-0300-000000000000}">
      <formula1>frag_step</formula1>
    </dataValidation>
  </dataValidations>
  <pageMargins left="0.7" right="0.7" top="0.75" bottom="0.75" header="0.3" footer="0.3"/>
  <drawing r:id="rId1"/>
  <legacyDrawing r:id="rId2"/>
  <oleObjects>
    <mc:AlternateContent xmlns:mc="http://schemas.openxmlformats.org/markup-compatibility/2006">
      <mc:Choice Requires="x14">
        <oleObject progId="MSPhotoEd.3" shapeId="4097" r:id="rId3">
          <objectPr defaultSize="0" autoPict="0" r:id="rId4">
            <anchor moveWithCells="1" sizeWithCells="1">
              <from>
                <xdr:col>11</xdr:col>
                <xdr:colOff>0</xdr:colOff>
                <xdr:row>1</xdr:row>
                <xdr:rowOff>0</xdr:rowOff>
              </from>
              <to>
                <xdr:col>11</xdr:col>
                <xdr:colOff>1054100</xdr:colOff>
                <xdr:row>1</xdr:row>
                <xdr:rowOff>914400</xdr:rowOff>
              </to>
            </anchor>
          </objectPr>
        </oleObject>
      </mc:Choice>
      <mc:Fallback>
        <oleObject progId="MSPhotoEd.3" shapeId="4097" r:id="rId3"/>
      </mc:Fallback>
    </mc:AlternateContent>
    <mc:AlternateContent xmlns:mc="http://schemas.openxmlformats.org/markup-compatibility/2006">
      <mc:Choice Requires="x14">
        <oleObject progId="MSPhotoEd.3" shapeId="4100" r:id="rId5">
          <objectPr defaultSize="0" autoPict="0" r:id="rId4">
            <anchor moveWithCells="1" sizeWithCells="1">
              <from>
                <xdr:col>11</xdr:col>
                <xdr:colOff>0</xdr:colOff>
                <xdr:row>1</xdr:row>
                <xdr:rowOff>0</xdr:rowOff>
              </from>
              <to>
                <xdr:col>12</xdr:col>
                <xdr:colOff>0</xdr:colOff>
                <xdr:row>1</xdr:row>
                <xdr:rowOff>1092200</xdr:rowOff>
              </to>
            </anchor>
          </objectPr>
        </oleObject>
      </mc:Choice>
      <mc:Fallback>
        <oleObject progId="MSPhotoEd.3" shapeId="4100" r:id="rId5"/>
      </mc:Fallback>
    </mc:AlternateContent>
    <mc:AlternateContent xmlns:mc="http://schemas.openxmlformats.org/markup-compatibility/2006">
      <mc:Choice Requires="x14">
        <oleObject progId="MSPhotoEd.3" shapeId="4101" r:id="rId6">
          <objectPr defaultSize="0" autoPict="0" r:id="rId4">
            <anchor moveWithCells="1" sizeWithCells="1">
              <from>
                <xdr:col>9</xdr:col>
                <xdr:colOff>266700</xdr:colOff>
                <xdr:row>0</xdr:row>
                <xdr:rowOff>101600</xdr:rowOff>
              </from>
              <to>
                <xdr:col>11</xdr:col>
                <xdr:colOff>292100</xdr:colOff>
                <xdr:row>2</xdr:row>
                <xdr:rowOff>88900</xdr:rowOff>
              </to>
            </anchor>
          </objectPr>
        </oleObject>
      </mc:Choice>
      <mc:Fallback>
        <oleObject progId="MSPhotoEd.3" shapeId="4101" r:id="rId6"/>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684"/>
  <sheetViews>
    <sheetView zoomScale="80" zoomScaleNormal="80" workbookViewId="0">
      <selection activeCell="I1" sqref="I1"/>
    </sheetView>
  </sheetViews>
  <sheetFormatPr baseColWidth="10" defaultColWidth="8.75" defaultRowHeight="22"/>
  <cols>
    <col min="1" max="1" width="3.75" customWidth="1"/>
    <col min="2" max="2" width="64.75" style="50" customWidth="1"/>
    <col min="3" max="8" width="16.25" customWidth="1"/>
    <col min="9" max="9" width="32.75" customWidth="1"/>
    <col min="10" max="13" width="16.25" customWidth="1"/>
  </cols>
  <sheetData>
    <row r="1" spans="2:13" ht="102.75" customHeight="1">
      <c r="B1" s="126" t="s">
        <v>112</v>
      </c>
      <c r="C1" s="152" t="s">
        <v>113</v>
      </c>
      <c r="D1" s="152"/>
      <c r="E1" s="152"/>
      <c r="F1" s="153" t="s">
        <v>114</v>
      </c>
      <c r="G1" s="153"/>
      <c r="H1" s="163"/>
      <c r="I1" s="128" t="s">
        <v>160</v>
      </c>
    </row>
    <row r="2" spans="2:13" ht="87" customHeight="1">
      <c r="B2" s="127" t="s">
        <v>118</v>
      </c>
      <c r="C2" s="154" t="s">
        <v>119</v>
      </c>
      <c r="D2" s="154"/>
      <c r="E2" s="154"/>
      <c r="F2" s="155" t="s">
        <v>115</v>
      </c>
      <c r="G2" s="156"/>
      <c r="H2" s="157"/>
      <c r="I2" s="125"/>
      <c r="J2" s="125"/>
      <c r="K2" s="125"/>
    </row>
    <row r="3" spans="2:13">
      <c r="G3" s="158"/>
      <c r="H3" s="158"/>
      <c r="I3" s="158"/>
    </row>
    <row r="4" spans="2:13" ht="23" thickBot="1"/>
    <row r="5" spans="2:13" ht="30" thickTop="1" thickBot="1">
      <c r="B5" s="159" t="s">
        <v>32</v>
      </c>
      <c r="C5" s="160"/>
      <c r="D5" s="160"/>
      <c r="E5" s="160"/>
      <c r="F5" s="160"/>
      <c r="G5" s="160"/>
      <c r="H5" s="160"/>
      <c r="I5" s="160"/>
      <c r="J5" s="160"/>
      <c r="K5" s="160"/>
      <c r="L5" s="160"/>
      <c r="M5" s="161"/>
    </row>
    <row r="6" spans="2:13" ht="24" thickTop="1" thickBot="1">
      <c r="B6" s="45" t="s">
        <v>5</v>
      </c>
      <c r="C6" s="46">
        <v>1</v>
      </c>
      <c r="D6" s="46">
        <v>2</v>
      </c>
      <c r="E6" s="46">
        <v>3</v>
      </c>
      <c r="F6" s="46">
        <v>4</v>
      </c>
      <c r="G6" s="46">
        <v>5</v>
      </c>
      <c r="H6" s="46">
        <v>6</v>
      </c>
      <c r="I6" s="46">
        <v>7</v>
      </c>
      <c r="J6" s="46">
        <v>8</v>
      </c>
      <c r="K6" s="46">
        <v>9</v>
      </c>
      <c r="L6" s="46">
        <v>10</v>
      </c>
      <c r="M6" s="47">
        <v>11</v>
      </c>
    </row>
    <row r="7" spans="2:13" ht="23" thickTop="1">
      <c r="B7" s="42" t="s">
        <v>0</v>
      </c>
      <c r="C7" s="106">
        <f>D70</f>
        <v>0</v>
      </c>
      <c r="D7" s="106">
        <f>D130</f>
        <v>0</v>
      </c>
      <c r="E7" s="106">
        <f>D190</f>
        <v>0</v>
      </c>
      <c r="F7" s="106">
        <f>D250</f>
        <v>0</v>
      </c>
      <c r="G7" s="106">
        <f>D310</f>
        <v>0</v>
      </c>
      <c r="H7" s="106">
        <f>D370</f>
        <v>0</v>
      </c>
      <c r="I7" s="106">
        <f>D430</f>
        <v>0</v>
      </c>
      <c r="J7" s="106">
        <f t="shared" ref="J7:J20" si="0">D490</f>
        <v>0</v>
      </c>
      <c r="K7" s="106">
        <f>D550</f>
        <v>0</v>
      </c>
      <c r="L7" s="106">
        <f>D610</f>
        <v>0</v>
      </c>
      <c r="M7" s="111">
        <f>D670</f>
        <v>0</v>
      </c>
    </row>
    <row r="8" spans="2:13">
      <c r="B8" s="40" t="s">
        <v>1</v>
      </c>
      <c r="C8" s="107">
        <f t="shared" ref="C8:C20" si="1">D71</f>
        <v>0.3</v>
      </c>
      <c r="D8" s="107">
        <f t="shared" ref="D8:D20" si="2">D131</f>
        <v>0</v>
      </c>
      <c r="E8" s="107">
        <f t="shared" ref="E8:E20" si="3">D191</f>
        <v>0</v>
      </c>
      <c r="F8" s="107">
        <f t="shared" ref="F8:F20" si="4">D251</f>
        <v>0</v>
      </c>
      <c r="G8" s="107">
        <f t="shared" ref="G8:G20" si="5">D311</f>
        <v>0</v>
      </c>
      <c r="H8" s="107">
        <f t="shared" ref="H8:H20" si="6">D371</f>
        <v>0</v>
      </c>
      <c r="I8" s="107">
        <f t="shared" ref="I8:I20" si="7">D431</f>
        <v>0</v>
      </c>
      <c r="J8" s="107">
        <f t="shared" si="0"/>
        <v>0</v>
      </c>
      <c r="K8" s="107">
        <f t="shared" ref="K8:K20" si="8">D551</f>
        <v>0</v>
      </c>
      <c r="L8" s="107">
        <f t="shared" ref="L8:L20" si="9">D611</f>
        <v>0</v>
      </c>
      <c r="M8" s="108">
        <f t="shared" ref="M8:M20" si="10">D671</f>
        <v>0</v>
      </c>
    </row>
    <row r="9" spans="2:13">
      <c r="B9" s="40" t="s">
        <v>2</v>
      </c>
      <c r="C9" s="107">
        <f t="shared" si="1"/>
        <v>45</v>
      </c>
      <c r="D9" s="107">
        <f t="shared" si="2"/>
        <v>0</v>
      </c>
      <c r="E9" s="107">
        <f t="shared" si="3"/>
        <v>0</v>
      </c>
      <c r="F9" s="107">
        <f t="shared" si="4"/>
        <v>0</v>
      </c>
      <c r="G9" s="107">
        <f t="shared" si="5"/>
        <v>0</v>
      </c>
      <c r="H9" s="107">
        <f t="shared" si="6"/>
        <v>0</v>
      </c>
      <c r="I9" s="107">
        <f t="shared" si="7"/>
        <v>0</v>
      </c>
      <c r="J9" s="107">
        <f t="shared" si="0"/>
        <v>0</v>
      </c>
      <c r="K9" s="107">
        <f t="shared" si="8"/>
        <v>0</v>
      </c>
      <c r="L9" s="107">
        <f t="shared" si="9"/>
        <v>0</v>
      </c>
      <c r="M9" s="108">
        <f t="shared" si="10"/>
        <v>0</v>
      </c>
    </row>
    <row r="10" spans="2:13">
      <c r="B10" s="40" t="s">
        <v>3</v>
      </c>
      <c r="C10" s="107">
        <f t="shared" si="1"/>
        <v>0</v>
      </c>
      <c r="D10" s="107">
        <f t="shared" si="2"/>
        <v>0</v>
      </c>
      <c r="E10" s="107">
        <f t="shared" si="3"/>
        <v>0</v>
      </c>
      <c r="F10" s="107">
        <f t="shared" si="4"/>
        <v>0</v>
      </c>
      <c r="G10" s="107">
        <f t="shared" si="5"/>
        <v>0</v>
      </c>
      <c r="H10" s="107">
        <f t="shared" si="6"/>
        <v>0</v>
      </c>
      <c r="I10" s="107">
        <f t="shared" si="7"/>
        <v>0</v>
      </c>
      <c r="J10" s="107">
        <f t="shared" si="0"/>
        <v>0</v>
      </c>
      <c r="K10" s="107">
        <f t="shared" si="8"/>
        <v>0</v>
      </c>
      <c r="L10" s="107">
        <f t="shared" si="9"/>
        <v>0</v>
      </c>
      <c r="M10" s="108">
        <f t="shared" si="10"/>
        <v>0</v>
      </c>
    </row>
    <row r="11" spans="2:13">
      <c r="B11" s="41" t="s">
        <v>6</v>
      </c>
      <c r="C11" s="43" t="e">
        <f t="shared" si="1"/>
        <v>#DIV/0!</v>
      </c>
      <c r="D11" s="43" t="e">
        <f t="shared" si="2"/>
        <v>#DIV/0!</v>
      </c>
      <c r="E11" s="43" t="e">
        <f t="shared" si="3"/>
        <v>#DIV/0!</v>
      </c>
      <c r="F11" s="43" t="e">
        <f t="shared" si="4"/>
        <v>#DIV/0!</v>
      </c>
      <c r="G11" s="43" t="e">
        <f t="shared" si="5"/>
        <v>#DIV/0!</v>
      </c>
      <c r="H11" s="43" t="e">
        <f t="shared" si="6"/>
        <v>#DIV/0!</v>
      </c>
      <c r="I11" s="43" t="e">
        <f t="shared" si="7"/>
        <v>#DIV/0!</v>
      </c>
      <c r="J11" s="43" t="e">
        <f t="shared" si="0"/>
        <v>#DIV/0!</v>
      </c>
      <c r="K11" s="43" t="e">
        <f t="shared" si="8"/>
        <v>#DIV/0!</v>
      </c>
      <c r="L11" s="43" t="e">
        <f t="shared" si="9"/>
        <v>#DIV/0!</v>
      </c>
      <c r="M11" s="44" t="e">
        <f t="shared" si="10"/>
        <v>#DIV/0!</v>
      </c>
    </row>
    <row r="12" spans="2:13">
      <c r="B12" s="41" t="s">
        <v>19</v>
      </c>
      <c r="C12" s="43" t="e">
        <f t="shared" si="1"/>
        <v>#DIV/0!</v>
      </c>
      <c r="D12" s="43" t="e">
        <f t="shared" si="2"/>
        <v>#DIV/0!</v>
      </c>
      <c r="E12" s="43" t="e">
        <f t="shared" si="3"/>
        <v>#DIV/0!</v>
      </c>
      <c r="F12" s="43" t="e">
        <f t="shared" si="4"/>
        <v>#DIV/0!</v>
      </c>
      <c r="G12" s="43" t="e">
        <f t="shared" si="5"/>
        <v>#DIV/0!</v>
      </c>
      <c r="H12" s="43" t="e">
        <f t="shared" si="6"/>
        <v>#DIV/0!</v>
      </c>
      <c r="I12" s="43" t="e">
        <f t="shared" si="7"/>
        <v>#DIV/0!</v>
      </c>
      <c r="J12" s="43" t="e">
        <f t="shared" si="0"/>
        <v>#DIV/0!</v>
      </c>
      <c r="K12" s="43" t="e">
        <f t="shared" si="8"/>
        <v>#DIV/0!</v>
      </c>
      <c r="L12" s="43" t="e">
        <f t="shared" si="9"/>
        <v>#DIV/0!</v>
      </c>
      <c r="M12" s="44" t="e">
        <f t="shared" si="10"/>
        <v>#DIV/0!</v>
      </c>
    </row>
    <row r="13" spans="2:13">
      <c r="B13" s="41" t="s">
        <v>20</v>
      </c>
      <c r="C13" s="43" t="e">
        <f t="shared" si="1"/>
        <v>#DIV/0!</v>
      </c>
      <c r="D13" s="43" t="e">
        <f t="shared" si="2"/>
        <v>#DIV/0!</v>
      </c>
      <c r="E13" s="43" t="e">
        <f t="shared" si="3"/>
        <v>#DIV/0!</v>
      </c>
      <c r="F13" s="43" t="e">
        <f t="shared" si="4"/>
        <v>#DIV/0!</v>
      </c>
      <c r="G13" s="43" t="e">
        <f t="shared" si="5"/>
        <v>#DIV/0!</v>
      </c>
      <c r="H13" s="43" t="e">
        <f t="shared" si="6"/>
        <v>#DIV/0!</v>
      </c>
      <c r="I13" s="43" t="e">
        <f t="shared" si="7"/>
        <v>#DIV/0!</v>
      </c>
      <c r="J13" s="43" t="e">
        <f t="shared" si="0"/>
        <v>#DIV/0!</v>
      </c>
      <c r="K13" s="43" t="e">
        <f t="shared" si="8"/>
        <v>#DIV/0!</v>
      </c>
      <c r="L13" s="43" t="e">
        <f t="shared" si="9"/>
        <v>#DIV/0!</v>
      </c>
      <c r="M13" s="44" t="e">
        <f t="shared" si="10"/>
        <v>#DIV/0!</v>
      </c>
    </row>
    <row r="14" spans="2:13">
      <c r="B14" s="41" t="s">
        <v>21</v>
      </c>
      <c r="C14" s="43" t="e">
        <f t="shared" si="1"/>
        <v>#DIV/0!</v>
      </c>
      <c r="D14" s="43" t="e">
        <f t="shared" si="2"/>
        <v>#DIV/0!</v>
      </c>
      <c r="E14" s="43" t="e">
        <f t="shared" si="3"/>
        <v>#DIV/0!</v>
      </c>
      <c r="F14" s="43" t="e">
        <f t="shared" si="4"/>
        <v>#DIV/0!</v>
      </c>
      <c r="G14" s="43" t="e">
        <f t="shared" si="5"/>
        <v>#DIV/0!</v>
      </c>
      <c r="H14" s="43" t="e">
        <f t="shared" si="6"/>
        <v>#DIV/0!</v>
      </c>
      <c r="I14" s="43" t="e">
        <f t="shared" si="7"/>
        <v>#DIV/0!</v>
      </c>
      <c r="J14" s="43" t="e">
        <f t="shared" si="0"/>
        <v>#DIV/0!</v>
      </c>
      <c r="K14" s="43" t="e">
        <f t="shared" si="8"/>
        <v>#DIV/0!</v>
      </c>
      <c r="L14" s="43" t="e">
        <f t="shared" si="9"/>
        <v>#DIV/0!</v>
      </c>
      <c r="M14" s="44" t="e">
        <f t="shared" si="10"/>
        <v>#DIV/0!</v>
      </c>
    </row>
    <row r="15" spans="2:13">
      <c r="B15" s="41" t="s">
        <v>22</v>
      </c>
      <c r="C15" s="43" t="e">
        <f t="shared" si="1"/>
        <v>#DIV/0!</v>
      </c>
      <c r="D15" s="43" t="e">
        <f t="shared" si="2"/>
        <v>#DIV/0!</v>
      </c>
      <c r="E15" s="43" t="e">
        <f t="shared" si="3"/>
        <v>#DIV/0!</v>
      </c>
      <c r="F15" s="43" t="e">
        <f t="shared" si="4"/>
        <v>#DIV/0!</v>
      </c>
      <c r="G15" s="43" t="e">
        <f t="shared" si="5"/>
        <v>#DIV/0!</v>
      </c>
      <c r="H15" s="43" t="e">
        <f t="shared" si="6"/>
        <v>#DIV/0!</v>
      </c>
      <c r="I15" s="43" t="e">
        <f t="shared" si="7"/>
        <v>#DIV/0!</v>
      </c>
      <c r="J15" s="43" t="e">
        <f t="shared" si="0"/>
        <v>#DIV/0!</v>
      </c>
      <c r="K15" s="43" t="e">
        <f t="shared" si="8"/>
        <v>#DIV/0!</v>
      </c>
      <c r="L15" s="43" t="e">
        <f t="shared" si="9"/>
        <v>#DIV/0!</v>
      </c>
      <c r="M15" s="44" t="e">
        <f t="shared" si="10"/>
        <v>#DIV/0!</v>
      </c>
    </row>
    <row r="16" spans="2:13">
      <c r="B16" s="102" t="s">
        <v>14</v>
      </c>
      <c r="C16" s="103" t="e">
        <f t="shared" si="1"/>
        <v>#DIV/0!</v>
      </c>
      <c r="D16" s="103" t="e">
        <f>D139</f>
        <v>#DIV/0!</v>
      </c>
      <c r="E16" s="103" t="e">
        <f t="shared" si="3"/>
        <v>#DIV/0!</v>
      </c>
      <c r="F16" s="103" t="e">
        <f t="shared" si="4"/>
        <v>#DIV/0!</v>
      </c>
      <c r="G16" s="103" t="e">
        <f t="shared" si="5"/>
        <v>#DIV/0!</v>
      </c>
      <c r="H16" s="103" t="e">
        <f t="shared" si="6"/>
        <v>#DIV/0!</v>
      </c>
      <c r="I16" s="103" t="e">
        <f t="shared" si="7"/>
        <v>#DIV/0!</v>
      </c>
      <c r="J16" s="103" t="e">
        <f t="shared" si="0"/>
        <v>#DIV/0!</v>
      </c>
      <c r="K16" s="103" t="e">
        <f t="shared" si="8"/>
        <v>#DIV/0!</v>
      </c>
      <c r="L16" s="103" t="e">
        <f t="shared" si="9"/>
        <v>#DIV/0!</v>
      </c>
      <c r="M16" s="109" t="e">
        <f t="shared" si="10"/>
        <v>#DIV/0!</v>
      </c>
    </row>
    <row r="17" spans="2:13">
      <c r="B17" s="102" t="s">
        <v>23</v>
      </c>
      <c r="C17" s="103" t="e">
        <f t="shared" si="1"/>
        <v>#DIV/0!</v>
      </c>
      <c r="D17" s="103" t="e">
        <f t="shared" si="2"/>
        <v>#DIV/0!</v>
      </c>
      <c r="E17" s="103" t="e">
        <f t="shared" si="3"/>
        <v>#DIV/0!</v>
      </c>
      <c r="F17" s="103" t="e">
        <f t="shared" si="4"/>
        <v>#DIV/0!</v>
      </c>
      <c r="G17" s="103" t="e">
        <f t="shared" si="5"/>
        <v>#DIV/0!</v>
      </c>
      <c r="H17" s="103" t="e">
        <f t="shared" si="6"/>
        <v>#DIV/0!</v>
      </c>
      <c r="I17" s="103" t="e">
        <f t="shared" si="7"/>
        <v>#DIV/0!</v>
      </c>
      <c r="J17" s="103" t="e">
        <f t="shared" si="0"/>
        <v>#DIV/0!</v>
      </c>
      <c r="K17" s="103" t="e">
        <f t="shared" si="8"/>
        <v>#DIV/0!</v>
      </c>
      <c r="L17" s="103" t="e">
        <f t="shared" si="9"/>
        <v>#DIV/0!</v>
      </c>
      <c r="M17" s="109" t="e">
        <f t="shared" si="10"/>
        <v>#DIV/0!</v>
      </c>
    </row>
    <row r="18" spans="2:13">
      <c r="B18" s="102" t="s">
        <v>24</v>
      </c>
      <c r="C18" s="103" t="e">
        <f t="shared" si="1"/>
        <v>#DIV/0!</v>
      </c>
      <c r="D18" s="103" t="e">
        <f t="shared" si="2"/>
        <v>#DIV/0!</v>
      </c>
      <c r="E18" s="103" t="e">
        <f t="shared" si="3"/>
        <v>#DIV/0!</v>
      </c>
      <c r="F18" s="103" t="e">
        <f t="shared" si="4"/>
        <v>#DIV/0!</v>
      </c>
      <c r="G18" s="103" t="e">
        <f t="shared" si="5"/>
        <v>#DIV/0!</v>
      </c>
      <c r="H18" s="103" t="e">
        <f t="shared" si="6"/>
        <v>#DIV/0!</v>
      </c>
      <c r="I18" s="103" t="e">
        <f t="shared" si="7"/>
        <v>#DIV/0!</v>
      </c>
      <c r="J18" s="103" t="e">
        <f t="shared" si="0"/>
        <v>#DIV/0!</v>
      </c>
      <c r="K18" s="103" t="e">
        <f t="shared" si="8"/>
        <v>#DIV/0!</v>
      </c>
      <c r="L18" s="103" t="e">
        <f t="shared" si="9"/>
        <v>#DIV/0!</v>
      </c>
      <c r="M18" s="109" t="e">
        <f t="shared" si="10"/>
        <v>#DIV/0!</v>
      </c>
    </row>
    <row r="19" spans="2:13">
      <c r="B19" s="102" t="s">
        <v>25</v>
      </c>
      <c r="C19" s="103" t="e">
        <f>D82</f>
        <v>#DIV/0!</v>
      </c>
      <c r="D19" s="103" t="e">
        <f t="shared" si="2"/>
        <v>#DIV/0!</v>
      </c>
      <c r="E19" s="103" t="e">
        <f t="shared" si="3"/>
        <v>#DIV/0!</v>
      </c>
      <c r="F19" s="103" t="e">
        <f t="shared" si="4"/>
        <v>#DIV/0!</v>
      </c>
      <c r="G19" s="103" t="e">
        <f t="shared" si="5"/>
        <v>#DIV/0!</v>
      </c>
      <c r="H19" s="103" t="e">
        <f t="shared" si="6"/>
        <v>#DIV/0!</v>
      </c>
      <c r="I19" s="103" t="e">
        <f t="shared" si="7"/>
        <v>#DIV/0!</v>
      </c>
      <c r="J19" s="103" t="e">
        <f t="shared" si="0"/>
        <v>#DIV/0!</v>
      </c>
      <c r="K19" s="103" t="e">
        <f t="shared" si="8"/>
        <v>#DIV/0!</v>
      </c>
      <c r="L19" s="103" t="e">
        <f t="shared" si="9"/>
        <v>#DIV/0!</v>
      </c>
      <c r="M19" s="109" t="e">
        <f t="shared" si="10"/>
        <v>#DIV/0!</v>
      </c>
    </row>
    <row r="20" spans="2:13" ht="23" thickBot="1">
      <c r="B20" s="104" t="s">
        <v>26</v>
      </c>
      <c r="C20" s="105" t="e">
        <f t="shared" si="1"/>
        <v>#DIV/0!</v>
      </c>
      <c r="D20" s="105" t="e">
        <f t="shared" si="2"/>
        <v>#DIV/0!</v>
      </c>
      <c r="E20" s="105" t="e">
        <f t="shared" si="3"/>
        <v>#DIV/0!</v>
      </c>
      <c r="F20" s="105" t="e">
        <f t="shared" si="4"/>
        <v>#DIV/0!</v>
      </c>
      <c r="G20" s="105" t="e">
        <f t="shared" si="5"/>
        <v>#DIV/0!</v>
      </c>
      <c r="H20" s="105" t="e">
        <f t="shared" si="6"/>
        <v>#DIV/0!</v>
      </c>
      <c r="I20" s="105" t="e">
        <f t="shared" si="7"/>
        <v>#DIV/0!</v>
      </c>
      <c r="J20" s="105" t="e">
        <f t="shared" si="0"/>
        <v>#DIV/0!</v>
      </c>
      <c r="K20" s="105" t="e">
        <f t="shared" si="8"/>
        <v>#DIV/0!</v>
      </c>
      <c r="L20" s="105" t="e">
        <f t="shared" si="9"/>
        <v>#DIV/0!</v>
      </c>
      <c r="M20" s="110" t="e">
        <f t="shared" si="10"/>
        <v>#DIV/0!</v>
      </c>
    </row>
    <row r="21" spans="2:13" ht="13.5" customHeight="1">
      <c r="B21" s="133" t="s">
        <v>134</v>
      </c>
      <c r="C21" s="134"/>
      <c r="D21" s="134"/>
      <c r="E21" s="134"/>
      <c r="F21" s="134"/>
      <c r="G21" s="134"/>
      <c r="H21" s="134"/>
      <c r="I21" s="134"/>
      <c r="J21" s="134"/>
      <c r="K21" s="134"/>
      <c r="L21" s="134"/>
      <c r="M21" s="135"/>
    </row>
    <row r="22" spans="2:13">
      <c r="B22" s="136"/>
      <c r="C22" s="137"/>
      <c r="D22" s="137"/>
      <c r="E22" s="137"/>
      <c r="F22" s="137"/>
      <c r="G22" s="137"/>
      <c r="H22" s="137"/>
      <c r="I22" s="137"/>
      <c r="J22" s="137"/>
      <c r="K22" s="137"/>
      <c r="L22" s="137"/>
      <c r="M22" s="138"/>
    </row>
    <row r="23" spans="2:13" ht="23" thickBot="1">
      <c r="B23" s="139"/>
      <c r="C23" s="140"/>
      <c r="D23" s="140"/>
      <c r="E23" s="140"/>
      <c r="F23" s="140"/>
      <c r="G23" s="140"/>
      <c r="H23" s="140"/>
      <c r="I23" s="140"/>
      <c r="J23" s="140"/>
      <c r="K23" s="140"/>
      <c r="L23" s="140"/>
      <c r="M23" s="141"/>
    </row>
    <row r="25" spans="2:13" ht="27" thickBot="1">
      <c r="B25" s="62"/>
    </row>
    <row r="26" spans="2:13" ht="25" thickTop="1">
      <c r="B26" s="146" t="s">
        <v>79</v>
      </c>
      <c r="C26" s="147">
        <v>1</v>
      </c>
      <c r="D26" s="148" t="str">
        <f>"/"&amp;B33&amp;""</f>
        <v>/F</v>
      </c>
      <c r="E26" s="3"/>
      <c r="G26" s="1"/>
    </row>
    <row r="27" spans="2:13">
      <c r="B27" s="65"/>
      <c r="C27" s="5" t="s">
        <v>8</v>
      </c>
      <c r="D27" s="19" t="s">
        <v>9</v>
      </c>
      <c r="E27" s="2"/>
    </row>
    <row r="28" spans="2:13">
      <c r="B28" s="21" t="s">
        <v>4</v>
      </c>
      <c r="C28" s="66"/>
      <c r="D28" s="67" t="s">
        <v>15</v>
      </c>
      <c r="E28" s="4"/>
      <c r="F28" s="4"/>
    </row>
    <row r="29" spans="2:13" ht="23" thickBot="1">
      <c r="B29" s="21" t="s">
        <v>27</v>
      </c>
      <c r="C29" s="66"/>
      <c r="D29" s="67" t="s">
        <v>15</v>
      </c>
      <c r="E29" s="3"/>
      <c r="F29" s="4"/>
      <c r="G29" s="4"/>
      <c r="H29" s="58"/>
    </row>
    <row r="30" spans="2:13" ht="23" thickBot="1">
      <c r="B30" s="68"/>
      <c r="C30" s="20"/>
      <c r="D30" s="69"/>
    </row>
    <row r="31" spans="2:13" ht="31.5" customHeight="1" thickBot="1">
      <c r="B31" s="70" t="s">
        <v>7</v>
      </c>
      <c r="C31" s="71" t="s">
        <v>10</v>
      </c>
      <c r="D31" s="72" t="s">
        <v>9</v>
      </c>
    </row>
    <row r="32" spans="2:13">
      <c r="B32" s="73" t="s">
        <v>29</v>
      </c>
      <c r="C32" s="74"/>
      <c r="D32" s="75"/>
    </row>
    <row r="33" spans="2:4" ht="23" thickBot="1">
      <c r="B33" s="76" t="s">
        <v>158</v>
      </c>
      <c r="C33" s="77">
        <f>C28</f>
        <v>0</v>
      </c>
      <c r="D33" s="78" t="s">
        <v>15</v>
      </c>
    </row>
    <row r="34" spans="2:4">
      <c r="B34" s="73" t="s">
        <v>30</v>
      </c>
      <c r="C34" s="79"/>
      <c r="D34" s="75"/>
    </row>
    <row r="35" spans="2:4">
      <c r="B35" s="80" t="s">
        <v>36</v>
      </c>
      <c r="C35" s="81"/>
      <c r="D35" s="78" t="s">
        <v>15</v>
      </c>
    </row>
    <row r="36" spans="2:4">
      <c r="B36" s="80" t="s">
        <v>36</v>
      </c>
      <c r="C36" s="81"/>
      <c r="D36" s="78" t="s">
        <v>15</v>
      </c>
    </row>
    <row r="37" spans="2:4">
      <c r="B37" s="80" t="s">
        <v>36</v>
      </c>
      <c r="C37" s="81"/>
      <c r="D37" s="78" t="s">
        <v>15</v>
      </c>
    </row>
    <row r="38" spans="2:4">
      <c r="B38" s="82" t="s">
        <v>12</v>
      </c>
      <c r="C38" s="83"/>
      <c r="D38" s="84"/>
    </row>
    <row r="39" spans="2:4">
      <c r="B39" s="76" t="s">
        <v>153</v>
      </c>
      <c r="C39" s="81">
        <v>0.3</v>
      </c>
      <c r="D39" s="78" t="s">
        <v>15</v>
      </c>
    </row>
    <row r="40" spans="2:4">
      <c r="B40" s="76"/>
      <c r="C40" s="81"/>
      <c r="D40" s="78" t="s">
        <v>15</v>
      </c>
    </row>
    <row r="41" spans="2:4">
      <c r="B41" s="76"/>
      <c r="C41" s="81"/>
      <c r="D41" s="78" t="s">
        <v>15</v>
      </c>
    </row>
    <row r="42" spans="2:4">
      <c r="B42" s="76"/>
      <c r="C42" s="81"/>
      <c r="D42" s="78" t="s">
        <v>15</v>
      </c>
    </row>
    <row r="43" spans="2:4">
      <c r="B43" s="76"/>
      <c r="C43" s="81"/>
      <c r="D43" s="78" t="s">
        <v>15</v>
      </c>
    </row>
    <row r="44" spans="2:4">
      <c r="B44" s="76"/>
      <c r="C44" s="81"/>
      <c r="D44" s="78" t="s">
        <v>15</v>
      </c>
    </row>
    <row r="45" spans="2:4">
      <c r="B45" s="76"/>
      <c r="C45" s="81"/>
      <c r="D45" s="78" t="s">
        <v>15</v>
      </c>
    </row>
    <row r="46" spans="2:4">
      <c r="B46" s="76"/>
      <c r="C46" s="81"/>
      <c r="D46" s="78" t="s">
        <v>15</v>
      </c>
    </row>
    <row r="47" spans="2:4">
      <c r="B47" s="76"/>
      <c r="C47" s="81"/>
      <c r="D47" s="78" t="s">
        <v>15</v>
      </c>
    </row>
    <row r="48" spans="2:4">
      <c r="B48" s="82" t="s">
        <v>11</v>
      </c>
      <c r="C48" s="83"/>
      <c r="D48" s="84"/>
    </row>
    <row r="49" spans="2:8">
      <c r="B49" s="76" t="s">
        <v>155</v>
      </c>
      <c r="C49" s="85">
        <v>45</v>
      </c>
      <c r="D49" s="78" t="s">
        <v>15</v>
      </c>
    </row>
    <row r="50" spans="2:8">
      <c r="B50" s="76"/>
      <c r="C50" s="85"/>
      <c r="D50" s="78" t="s">
        <v>15</v>
      </c>
    </row>
    <row r="51" spans="2:8">
      <c r="B51" s="76"/>
      <c r="C51" s="85"/>
      <c r="D51" s="78" t="s">
        <v>15</v>
      </c>
    </row>
    <row r="52" spans="2:8">
      <c r="B52" s="76"/>
      <c r="C52" s="85"/>
      <c r="D52" s="78" t="s">
        <v>15</v>
      </c>
    </row>
    <row r="53" spans="2:8">
      <c r="B53" s="76"/>
      <c r="C53" s="85"/>
      <c r="D53" s="78" t="s">
        <v>15</v>
      </c>
    </row>
    <row r="54" spans="2:8">
      <c r="B54" s="76"/>
      <c r="C54" s="85"/>
      <c r="D54" s="78" t="s">
        <v>15</v>
      </c>
    </row>
    <row r="55" spans="2:8">
      <c r="B55" s="76"/>
      <c r="C55" s="85"/>
      <c r="D55" s="78" t="s">
        <v>15</v>
      </c>
    </row>
    <row r="56" spans="2:8">
      <c r="B56" s="76"/>
      <c r="C56" s="85"/>
      <c r="D56" s="78" t="s">
        <v>15</v>
      </c>
      <c r="G56" s="50"/>
    </row>
    <row r="57" spans="2:8">
      <c r="B57" s="76"/>
      <c r="C57" s="85"/>
      <c r="D57" s="78" t="s">
        <v>15</v>
      </c>
      <c r="G57" s="50"/>
    </row>
    <row r="58" spans="2:8">
      <c r="B58" s="82" t="s">
        <v>13</v>
      </c>
      <c r="C58" s="83"/>
      <c r="D58" s="84"/>
      <c r="G58" s="50"/>
    </row>
    <row r="59" spans="2:8">
      <c r="B59" s="86"/>
      <c r="C59" s="85"/>
      <c r="D59" s="78" t="s">
        <v>15</v>
      </c>
    </row>
    <row r="60" spans="2:8">
      <c r="B60" s="86"/>
      <c r="C60" s="85"/>
      <c r="D60" s="78" t="s">
        <v>15</v>
      </c>
      <c r="F60" s="50"/>
    </row>
    <row r="61" spans="2:8">
      <c r="B61" s="86"/>
      <c r="C61" s="85"/>
      <c r="D61" s="78" t="s">
        <v>15</v>
      </c>
      <c r="F61" s="50"/>
      <c r="H61" s="50"/>
    </row>
    <row r="62" spans="2:8">
      <c r="B62" s="86"/>
      <c r="C62" s="85"/>
      <c r="D62" s="78" t="s">
        <v>15</v>
      </c>
      <c r="H62" s="50"/>
    </row>
    <row r="63" spans="2:8">
      <c r="B63" s="86"/>
      <c r="C63" s="85"/>
      <c r="D63" s="78" t="s">
        <v>15</v>
      </c>
      <c r="F63" s="50"/>
      <c r="G63" s="50"/>
      <c r="H63" s="50"/>
    </row>
    <row r="64" spans="2:8">
      <c r="B64" s="86"/>
      <c r="C64" s="85"/>
      <c r="D64" s="78" t="s">
        <v>15</v>
      </c>
      <c r="F64" s="50"/>
      <c r="H64" s="50"/>
    </row>
    <row r="65" spans="2:8">
      <c r="B65" s="86"/>
      <c r="C65" s="85"/>
      <c r="D65" s="78" t="s">
        <v>15</v>
      </c>
      <c r="F65" s="50"/>
      <c r="H65" s="50"/>
    </row>
    <row r="66" spans="2:8">
      <c r="B66" s="86"/>
      <c r="C66" s="85"/>
      <c r="D66" s="78" t="s">
        <v>15</v>
      </c>
      <c r="H66" s="50"/>
    </row>
    <row r="67" spans="2:8" ht="23" thickBot="1">
      <c r="B67" s="87"/>
      <c r="C67" s="88"/>
      <c r="D67" s="89" t="s">
        <v>15</v>
      </c>
      <c r="F67" s="4"/>
      <c r="G67" s="4"/>
      <c r="H67" s="50"/>
    </row>
    <row r="68" spans="2:8" ht="23" thickBot="1">
      <c r="B68" s="9"/>
      <c r="C68" s="10"/>
      <c r="D68" s="11"/>
      <c r="E68" s="3"/>
      <c r="G68" s="56"/>
      <c r="H68" s="50"/>
    </row>
    <row r="69" spans="2:8" ht="25" thickBot="1">
      <c r="B69" s="149" t="s">
        <v>81</v>
      </c>
      <c r="C69" s="150"/>
      <c r="D69" s="151"/>
      <c r="H69" s="50"/>
    </row>
    <row r="70" spans="2:8">
      <c r="B70" s="15" t="s">
        <v>0</v>
      </c>
      <c r="C70" s="16"/>
      <c r="D70" s="90">
        <f>SUM(C33:C37)</f>
        <v>0</v>
      </c>
      <c r="H70" s="50"/>
    </row>
    <row r="71" spans="2:8">
      <c r="B71" s="17" t="s">
        <v>1</v>
      </c>
      <c r="C71" s="18"/>
      <c r="D71" s="91">
        <f>SUM(C39:C47)</f>
        <v>0.3</v>
      </c>
      <c r="G71" s="50"/>
      <c r="H71" s="50"/>
    </row>
    <row r="72" spans="2:8">
      <c r="B72" s="17" t="s">
        <v>2</v>
      </c>
      <c r="C72" s="18"/>
      <c r="D72" s="91">
        <f>SUM(C49:C57)</f>
        <v>45</v>
      </c>
      <c r="G72" s="50"/>
      <c r="H72" s="50"/>
    </row>
    <row r="73" spans="2:8" ht="23" thickBot="1">
      <c r="B73" s="22" t="s">
        <v>3</v>
      </c>
      <c r="C73" s="23"/>
      <c r="D73" s="92">
        <f>SUM(C59:C67)</f>
        <v>0</v>
      </c>
      <c r="G73" s="50"/>
      <c r="H73" s="50"/>
    </row>
    <row r="74" spans="2:8" ht="23" thickTop="1">
      <c r="B74" s="36" t="s">
        <v>6</v>
      </c>
      <c r="C74" s="37"/>
      <c r="D74" s="24" t="e">
        <f>(D70+D71+D72+D73)/C29</f>
        <v>#DIV/0!</v>
      </c>
      <c r="G74" s="50"/>
      <c r="H74" s="50"/>
    </row>
    <row r="75" spans="2:8">
      <c r="B75" s="13" t="s">
        <v>19</v>
      </c>
      <c r="C75" s="14"/>
      <c r="D75" s="12" t="e">
        <f>(D70+D71+D72)/C29</f>
        <v>#DIV/0!</v>
      </c>
      <c r="G75" s="55"/>
      <c r="H75" s="50"/>
    </row>
    <row r="76" spans="2:8">
      <c r="B76" s="13" t="s">
        <v>20</v>
      </c>
      <c r="C76" s="14"/>
      <c r="D76" s="12" t="e">
        <f>(D70+D71)/C29</f>
        <v>#DIV/0!</v>
      </c>
      <c r="H76" s="50"/>
    </row>
    <row r="77" spans="2:8">
      <c r="B77" s="13" t="s">
        <v>21</v>
      </c>
      <c r="C77" s="14"/>
      <c r="D77" s="12" t="e">
        <f>D72/C29</f>
        <v>#DIV/0!</v>
      </c>
      <c r="H77" s="50"/>
    </row>
    <row r="78" spans="2:8" ht="23" thickBot="1">
      <c r="B78" s="38" t="s">
        <v>22</v>
      </c>
      <c r="C78" s="39"/>
      <c r="D78" s="8" t="e">
        <f>D73/C29</f>
        <v>#DIV/0!</v>
      </c>
      <c r="G78" s="50"/>
      <c r="H78" s="50"/>
    </row>
    <row r="79" spans="2:8" ht="23" thickTop="1">
      <c r="B79" s="93" t="s">
        <v>14</v>
      </c>
      <c r="C79" s="94"/>
      <c r="D79" s="95" t="e">
        <f>IF(B37="None", IF(B36="None",  IF(B35="None",D74, ((HLOOKUP(B35,'Summary Table'!$C$139:$AJ$144,2,FALSE))*C35+C33+D71+D72+D73)/(C29)), ((HLOOKUP(B35,'Summary Table'!$C$139:$AJ$144,2,FALSE))*C35+(HLOOKUP(B36,'Summary Table'!$C$139:$AJ$144,2,FALSE))*C36+C33+D71+D72+D73)/(C29)),((HLOOKUP(B35,'Summary Table'!$C$139:$AJ$144,2,FALSE))*C35+(HLOOKUP(B36,'Summary Table'!$C$139:$AJ$144,2,FALSE))*C36+HLOOKUP(B37,'Summary Table'!$C$139:$AJ$144,2,FALSE)*C37+C33+D71+D72+D73)/(C29))</f>
        <v>#DIV/0!</v>
      </c>
      <c r="E79" s="3"/>
      <c r="G79" s="50"/>
      <c r="H79" s="50"/>
    </row>
    <row r="80" spans="2:8">
      <c r="B80" s="96" t="s">
        <v>23</v>
      </c>
      <c r="C80" s="97"/>
      <c r="D80" s="98" t="e">
        <f>IF(B37="None", IF(B36="None",  IF(B35="None", D75, ((HLOOKUP(B35,'Summary Table'!$C$139:$AJ$144,3,FALSE))*C35+C33+D71+D72)/(C29)), ((HLOOKUP(B35,'Summary Table'!$C$139:$AJ$144,3,FALSE))*C35+(HLOOKUP(B36,'Summary Table'!$C$139:$AJ$144,3,FALSE))*C36+C33+D71+D72)/(C29)),((HLOOKUP(B35,'Summary Table'!$C$139:$AJ$144,3,FALSE))*C35+(HLOOKUP(B36,'Summary Table'!$C$139:$AJ$144,3,FALSE))*C36+HLOOKUP(B37,'Summary Table'!$C$139:$AJ$144,3,FALSE)*C37+C33+D71+D72)/(C29))</f>
        <v>#DIV/0!</v>
      </c>
      <c r="G80" s="50"/>
      <c r="H80" s="50"/>
    </row>
    <row r="81" spans="2:8">
      <c r="B81" s="96" t="s">
        <v>24</v>
      </c>
      <c r="C81" s="97"/>
      <c r="D81" s="98" t="e">
        <f>IF(B37="None", IF(B36="None",  IF(B35="None",D76, ((HLOOKUP(B35,'Summary Table'!$C$139:$AJ$144,4,FALSE))*C35+C33+D71)/(C29)), ((HLOOKUP(B35,'Summary Table'!$C$139:$AJ$144,4,FALSE))*C35+(HLOOKUP(B36,'Summary Table'!$C$139:$AJ$144,4,FALSE))*C36+C33+D71)/(C29)),((HLOOKUP(B35,'Summary Table'!$C$139:$AJ$144,4,FALSE))*C35+(HLOOKUP(B36,'Summary Table'!$C$139:$AJ$144,4,FALSE))*C36+HLOOKUP(B37,'Summary Table'!$C$139:$AJ$144,4,FALSE)*C37+C33+D71)/(C29))</f>
        <v>#DIV/0!</v>
      </c>
      <c r="G81" s="50"/>
      <c r="H81" s="50"/>
    </row>
    <row r="82" spans="2:8">
      <c r="B82" s="96" t="s">
        <v>25</v>
      </c>
      <c r="C82" s="97"/>
      <c r="D82" s="98" t="e">
        <f>IF(B37="None", IF(B36="None",  IF(B35="None", D77, ((HLOOKUP(B35,'Summary Table'!$C$139:$AJ$144,5,FALSE))*C35+D72)/(C29)), ((HLOOKUP(B35,'Summary Table'!$C$139:$AJ$144,5,FALSE))*C35+(HLOOKUP(B36,'Summary Table'!$C$139:$AJ$144,5,FALSE))*C36+D72)/(C29)),((HLOOKUP(B35,'Summary Table'!$C$139:$AJ$144,5,FALSE))*C35+(HLOOKUP(B36,'Summary Table'!$C$139:$AJ$144,5,FALSE))*C36+HLOOKUP(B37,'Summary Table'!$C$139:$AJ$144,5,FALSE)*C37+D72)/(C29))</f>
        <v>#DIV/0!</v>
      </c>
      <c r="H82" s="50"/>
    </row>
    <row r="83" spans="2:8" ht="23" thickBot="1">
      <c r="B83" s="99" t="s">
        <v>26</v>
      </c>
      <c r="C83" s="100"/>
      <c r="D83" s="101" t="e">
        <f>IF(B37="None", IF(B36="None",  IF(B35="None", D78, ((HLOOKUP(B35,'Summary Table'!$C$139:$AJ$144,6,FALSE))*C35+D73)/(C29)), ((HLOOKUP(B35,'Summary Table'!$C$139:$AJ$144,6,FALSE))*C35+(HLOOKUP(B36,'Summary Table'!$C$139:$AJ$144,6,FALSE))*C36+D73)/(C29)),((HLOOKUP(B35,'Summary Table'!$C$139:$AJ$144,6,FALSE))*C35+(HLOOKUP(B36,'Summary Table'!$C$139:$AJ$144,6,FALSE))*C36+HLOOKUP(B37,'Summary Table'!$C$139:$AJ$144,6,FALSE)*C37+D73)/(C29))</f>
        <v>#DIV/0!</v>
      </c>
      <c r="G83" s="50"/>
    </row>
    <row r="84" spans="2:8" ht="25" thickTop="1">
      <c r="B84" s="4"/>
      <c r="C84" s="7"/>
      <c r="F84" s="162"/>
      <c r="G84" s="162"/>
      <c r="H84" s="162"/>
    </row>
    <row r="85" spans="2:8" ht="23" thickBot="1">
      <c r="B85" s="4"/>
      <c r="C85" s="6"/>
      <c r="D85" s="6"/>
    </row>
    <row r="86" spans="2:8" ht="25" thickTop="1">
      <c r="B86" s="146" t="s">
        <v>80</v>
      </c>
      <c r="C86" s="147">
        <v>1</v>
      </c>
      <c r="D86" s="148" t="str">
        <f>"/"&amp;B93&amp;""</f>
        <v>/</v>
      </c>
      <c r="E86" s="3"/>
      <c r="G86" s="60"/>
      <c r="H86" s="50"/>
    </row>
    <row r="87" spans="2:8">
      <c r="B87" s="65"/>
      <c r="C87" s="5" t="s">
        <v>8</v>
      </c>
      <c r="D87" s="19" t="s">
        <v>9</v>
      </c>
      <c r="E87" s="2"/>
      <c r="G87" s="50"/>
      <c r="H87" s="50"/>
    </row>
    <row r="88" spans="2:8">
      <c r="B88" s="21" t="s">
        <v>4</v>
      </c>
      <c r="C88" s="66"/>
      <c r="D88" s="67" t="s">
        <v>15</v>
      </c>
      <c r="E88" s="4"/>
      <c r="F88" s="4"/>
    </row>
    <row r="89" spans="2:8" ht="23" thickBot="1">
      <c r="B89" s="21" t="s">
        <v>28</v>
      </c>
      <c r="C89" s="66"/>
      <c r="D89" s="67" t="s">
        <v>15</v>
      </c>
      <c r="E89" s="3"/>
      <c r="F89" s="4"/>
    </row>
    <row r="90" spans="2:8" ht="23" thickBot="1">
      <c r="B90" s="68"/>
      <c r="C90" s="20"/>
      <c r="D90" s="69"/>
      <c r="G90" s="55"/>
      <c r="H90" s="58"/>
    </row>
    <row r="91" spans="2:8" ht="39" customHeight="1" thickBot="1">
      <c r="B91" s="70" t="s">
        <v>7</v>
      </c>
      <c r="C91" s="71" t="s">
        <v>10</v>
      </c>
      <c r="D91" s="72" t="s">
        <v>9</v>
      </c>
      <c r="G91" s="60"/>
      <c r="H91" s="50"/>
    </row>
    <row r="92" spans="2:8" ht="25">
      <c r="B92" s="73" t="s">
        <v>29</v>
      </c>
      <c r="C92" s="74"/>
      <c r="D92" s="75"/>
      <c r="G92" s="61"/>
      <c r="H92" s="59"/>
    </row>
    <row r="93" spans="2:8" ht="23" thickBot="1">
      <c r="B93" s="76"/>
      <c r="C93" s="77">
        <f>C88</f>
        <v>0</v>
      </c>
      <c r="D93" s="78" t="s">
        <v>15</v>
      </c>
      <c r="G93" s="55"/>
      <c r="H93" s="50"/>
    </row>
    <row r="94" spans="2:8">
      <c r="B94" s="73" t="s">
        <v>30</v>
      </c>
      <c r="C94" s="79"/>
      <c r="D94" s="75"/>
      <c r="G94" s="55"/>
      <c r="H94" s="50"/>
    </row>
    <row r="95" spans="2:8">
      <c r="B95" s="80" t="s">
        <v>36</v>
      </c>
      <c r="C95" s="81"/>
      <c r="D95" s="78" t="s">
        <v>15</v>
      </c>
    </row>
    <row r="96" spans="2:8">
      <c r="B96" s="80" t="s">
        <v>36</v>
      </c>
      <c r="C96" s="81"/>
      <c r="D96" s="78" t="s">
        <v>15</v>
      </c>
    </row>
    <row r="97" spans="2:4">
      <c r="B97" s="80" t="s">
        <v>36</v>
      </c>
      <c r="C97" s="81"/>
      <c r="D97" s="78" t="s">
        <v>15</v>
      </c>
    </row>
    <row r="98" spans="2:4">
      <c r="B98" s="82" t="s">
        <v>12</v>
      </c>
      <c r="C98" s="83"/>
      <c r="D98" s="84"/>
    </row>
    <row r="99" spans="2:4">
      <c r="B99" s="76"/>
      <c r="C99" s="81"/>
      <c r="D99" s="78" t="s">
        <v>15</v>
      </c>
    </row>
    <row r="100" spans="2:4">
      <c r="B100" s="76"/>
      <c r="C100" s="81"/>
      <c r="D100" s="78" t="s">
        <v>15</v>
      </c>
    </row>
    <row r="101" spans="2:4">
      <c r="B101" s="76"/>
      <c r="C101" s="81"/>
      <c r="D101" s="78" t="s">
        <v>15</v>
      </c>
    </row>
    <row r="102" spans="2:4">
      <c r="B102" s="76"/>
      <c r="C102" s="81"/>
      <c r="D102" s="78" t="s">
        <v>15</v>
      </c>
    </row>
    <row r="103" spans="2:4">
      <c r="B103" s="76"/>
      <c r="C103" s="81"/>
      <c r="D103" s="78" t="s">
        <v>15</v>
      </c>
    </row>
    <row r="104" spans="2:4">
      <c r="B104" s="76"/>
      <c r="C104" s="81"/>
      <c r="D104" s="78" t="s">
        <v>15</v>
      </c>
    </row>
    <row r="105" spans="2:4">
      <c r="B105" s="76"/>
      <c r="C105" s="81"/>
      <c r="D105" s="78" t="s">
        <v>15</v>
      </c>
    </row>
    <row r="106" spans="2:4">
      <c r="B106" s="76"/>
      <c r="C106" s="81"/>
      <c r="D106" s="78" t="s">
        <v>15</v>
      </c>
    </row>
    <row r="107" spans="2:4">
      <c r="B107" s="76"/>
      <c r="C107" s="81"/>
      <c r="D107" s="78" t="s">
        <v>15</v>
      </c>
    </row>
    <row r="108" spans="2:4">
      <c r="B108" s="82" t="s">
        <v>11</v>
      </c>
      <c r="C108" s="83"/>
      <c r="D108" s="84"/>
    </row>
    <row r="109" spans="2:4">
      <c r="B109" s="76"/>
      <c r="C109" s="85"/>
      <c r="D109" s="78" t="s">
        <v>15</v>
      </c>
    </row>
    <row r="110" spans="2:4">
      <c r="B110" s="76"/>
      <c r="C110" s="85"/>
      <c r="D110" s="78" t="s">
        <v>15</v>
      </c>
    </row>
    <row r="111" spans="2:4">
      <c r="B111" s="76"/>
      <c r="C111" s="85"/>
      <c r="D111" s="78" t="s">
        <v>15</v>
      </c>
    </row>
    <row r="112" spans="2:4">
      <c r="B112" s="76"/>
      <c r="C112" s="85"/>
      <c r="D112" s="78" t="s">
        <v>15</v>
      </c>
    </row>
    <row r="113" spans="2:8">
      <c r="B113" s="76"/>
      <c r="C113" s="85"/>
      <c r="D113" s="78" t="s">
        <v>15</v>
      </c>
    </row>
    <row r="114" spans="2:8">
      <c r="B114" s="76"/>
      <c r="C114" s="85"/>
      <c r="D114" s="78" t="s">
        <v>15</v>
      </c>
      <c r="E114" s="50"/>
    </row>
    <row r="115" spans="2:8">
      <c r="B115" s="76"/>
      <c r="C115" s="85"/>
      <c r="D115" s="78" t="s">
        <v>15</v>
      </c>
      <c r="F115" s="50"/>
    </row>
    <row r="116" spans="2:8">
      <c r="B116" s="76"/>
      <c r="C116" s="85"/>
      <c r="D116" s="78" t="s">
        <v>15</v>
      </c>
      <c r="G116" s="50"/>
      <c r="H116" s="50"/>
    </row>
    <row r="117" spans="2:8">
      <c r="B117" s="76"/>
      <c r="C117" s="85"/>
      <c r="D117" s="78" t="s">
        <v>15</v>
      </c>
      <c r="G117" s="50"/>
    </row>
    <row r="118" spans="2:8">
      <c r="B118" s="82" t="s">
        <v>13</v>
      </c>
      <c r="C118" s="83"/>
      <c r="D118" s="84"/>
      <c r="G118" s="50"/>
      <c r="H118" s="50"/>
    </row>
    <row r="119" spans="2:8">
      <c r="B119" s="86"/>
      <c r="C119" s="85"/>
      <c r="D119" s="78" t="s">
        <v>15</v>
      </c>
      <c r="H119" s="50"/>
    </row>
    <row r="120" spans="2:8">
      <c r="B120" s="86"/>
      <c r="C120" s="85"/>
      <c r="D120" s="78" t="s">
        <v>15</v>
      </c>
    </row>
    <row r="121" spans="2:8">
      <c r="B121" s="86"/>
      <c r="C121" s="85"/>
      <c r="D121" s="78" t="s">
        <v>15</v>
      </c>
    </row>
    <row r="122" spans="2:8">
      <c r="B122" s="86"/>
      <c r="C122" s="85"/>
      <c r="D122" s="78" t="s">
        <v>15</v>
      </c>
      <c r="G122" s="50"/>
      <c r="H122" s="50"/>
    </row>
    <row r="123" spans="2:8">
      <c r="B123" s="86"/>
      <c r="C123" s="85"/>
      <c r="D123" s="78" t="s">
        <v>15</v>
      </c>
      <c r="H123" s="50"/>
    </row>
    <row r="124" spans="2:8">
      <c r="B124" s="86"/>
      <c r="C124" s="85"/>
      <c r="D124" s="78" t="s">
        <v>15</v>
      </c>
      <c r="G124" s="50"/>
      <c r="H124" s="50"/>
    </row>
    <row r="125" spans="2:8">
      <c r="B125" s="86"/>
      <c r="C125" s="85"/>
      <c r="D125" s="78" t="s">
        <v>15</v>
      </c>
      <c r="G125" s="50"/>
      <c r="H125" s="50"/>
    </row>
    <row r="126" spans="2:8" ht="18" customHeight="1">
      <c r="B126" s="86"/>
      <c r="C126" s="85"/>
      <c r="D126" s="78" t="s">
        <v>15</v>
      </c>
      <c r="G126" s="50"/>
      <c r="H126" s="50"/>
    </row>
    <row r="127" spans="2:8" ht="18" customHeight="1" thickBot="1">
      <c r="B127" s="87"/>
      <c r="C127" s="88"/>
      <c r="D127" s="89" t="s">
        <v>15</v>
      </c>
      <c r="G127" s="50"/>
      <c r="H127" s="50"/>
    </row>
    <row r="128" spans="2:8" ht="23" thickBot="1">
      <c r="B128" s="9"/>
      <c r="C128" s="10"/>
      <c r="D128" s="11"/>
      <c r="E128" s="3"/>
      <c r="F128" s="4"/>
      <c r="G128" s="4"/>
      <c r="H128" s="57"/>
    </row>
    <row r="129" spans="2:8" ht="25" thickBot="1">
      <c r="B129" s="149" t="s">
        <v>82</v>
      </c>
      <c r="C129" s="150"/>
      <c r="D129" s="151"/>
    </row>
    <row r="130" spans="2:8">
      <c r="B130" s="15" t="s">
        <v>0</v>
      </c>
      <c r="C130" s="16"/>
      <c r="D130" s="90">
        <f>SUM(C93:C97)</f>
        <v>0</v>
      </c>
      <c r="G130" s="56"/>
    </row>
    <row r="131" spans="2:8">
      <c r="B131" s="17" t="s">
        <v>1</v>
      </c>
      <c r="C131" s="18"/>
      <c r="D131" s="91">
        <f>SUM(C99:C107)</f>
        <v>0</v>
      </c>
      <c r="G131" s="50"/>
      <c r="H131" s="50"/>
    </row>
    <row r="132" spans="2:8">
      <c r="B132" s="17" t="s">
        <v>2</v>
      </c>
      <c r="C132" s="18"/>
      <c r="D132" s="91">
        <f>SUM(C109:C117)</f>
        <v>0</v>
      </c>
      <c r="G132" s="60"/>
      <c r="H132" s="50"/>
    </row>
    <row r="133" spans="2:8" ht="23" thickBot="1">
      <c r="B133" s="22" t="s">
        <v>3</v>
      </c>
      <c r="C133" s="23"/>
      <c r="D133" s="92">
        <f>SUM(C119:C127)</f>
        <v>0</v>
      </c>
      <c r="G133" s="50"/>
      <c r="H133" s="50"/>
    </row>
    <row r="134" spans="2:8" ht="23" thickTop="1">
      <c r="B134" s="36" t="s">
        <v>6</v>
      </c>
      <c r="C134" s="37"/>
      <c r="D134" s="24" t="e">
        <f>(D130+D131+D132+D133)/C89</f>
        <v>#DIV/0!</v>
      </c>
      <c r="G134" s="50"/>
      <c r="H134" s="50"/>
    </row>
    <row r="135" spans="2:8">
      <c r="B135" s="13" t="s">
        <v>19</v>
      </c>
      <c r="C135" s="14"/>
      <c r="D135" s="12" t="e">
        <f>(D130+D131+D132)/C89</f>
        <v>#DIV/0!</v>
      </c>
      <c r="G135" s="50"/>
      <c r="H135" s="50"/>
    </row>
    <row r="136" spans="2:8">
      <c r="B136" s="13" t="s">
        <v>20</v>
      </c>
      <c r="C136" s="14"/>
      <c r="D136" s="12" t="e">
        <f>(D130+D131)/C89</f>
        <v>#DIV/0!</v>
      </c>
      <c r="G136" s="55"/>
    </row>
    <row r="137" spans="2:8">
      <c r="B137" s="13" t="s">
        <v>21</v>
      </c>
      <c r="C137" s="14"/>
      <c r="D137" s="12" t="e">
        <f>D132/C89</f>
        <v>#DIV/0!</v>
      </c>
      <c r="G137" s="50"/>
      <c r="H137" s="50"/>
    </row>
    <row r="138" spans="2:8" ht="23" thickBot="1">
      <c r="B138" s="38" t="s">
        <v>22</v>
      </c>
      <c r="C138" s="39"/>
      <c r="D138" s="8" t="e">
        <f>D133/C89</f>
        <v>#DIV/0!</v>
      </c>
    </row>
    <row r="139" spans="2:8" ht="23" thickTop="1">
      <c r="B139" s="93" t="s">
        <v>14</v>
      </c>
      <c r="C139" s="94"/>
      <c r="D139" s="95" t="e">
        <f>IF(B97="None", IF(B96="None",  IF(B95="None", (C93*D79+D131+D132+D133)/(C89), ((HLOOKUP(B95,'Summary Table'!$C$139:$AJ$144,2,FALSE))*C95+C93*D79+D131+D132+D133)/(C89)), ((HLOOKUP(B95,'Summary Table'!$C$139:$AJ$144,2,FALSE))*C95+(HLOOKUP(B96,'Summary Table'!$C$139:$AJ$144,2,FALSE))*C96+C93*D79+D131+D132+D133)/(C89)),((HLOOKUP(B95,'Summary Table'!$C$139:$AJ$144,2,FALSE))*C95+(HLOOKUP(B96,'Summary Table'!$C$139:$AJ$144,2,FALSE))*C96+HLOOKUP(B97,'Summary Table'!$C$139:$AJ$144,2,FALSE)*C97+C93*D79+D131+D132+D133)/(C89))</f>
        <v>#DIV/0!</v>
      </c>
      <c r="H139" s="50"/>
    </row>
    <row r="140" spans="2:8">
      <c r="B140" s="96" t="s">
        <v>23</v>
      </c>
      <c r="C140" s="97"/>
      <c r="D140" s="98" t="e">
        <f>IF(B97="None", IF(B96="None",  IF(B95="None", (D130*D80+D131+D132)/C89, ((HLOOKUP(B95,'Summary Table'!$C$139:$AJ$144,3,FALSE))*C95+C93*D80+D131+D132)/(C89)), ((HLOOKUP(B95,'Summary Table'!$C$139:$AJ$144,3,FALSE))*C95+(HLOOKUP(B96,'Summary Table'!$C$139:$AJ$144,3,FALSE))*C96+C93*D80+D131+D132)/(C89)),((HLOOKUP(B95,'Summary Table'!$C$139:$AJ$144,3,FALSE))*C95+(HLOOKUP(B96,'Summary Table'!$C$139:$AJ$144,3,FALSE))*C96+HLOOKUP(B97,'Summary Table'!$C$139:$AJ$144,3,FALSE)*C97+C93*D80+D131+D132)/(C89))</f>
        <v>#DIV/0!</v>
      </c>
    </row>
    <row r="141" spans="2:8">
      <c r="B141" s="96" t="s">
        <v>24</v>
      </c>
      <c r="C141" s="97"/>
      <c r="D141" s="98" t="e">
        <f>IF(B97="None", IF(B96="None",  IF(B95="None", (C93*D81+D131)/(C89), ((HLOOKUP(B95,'Summary Table'!$C$139:$AJ$144,4,FALSE))*C95+C93*D81+D131)/(C89)), ((HLOOKUP(B95,'Summary Table'!$C$139:$AJ$144,4,FALSE))*C95+(HLOOKUP(B96,'Summary Table'!$C$139:$AJ$144,4,FALSE))*C96+C93*D81+D131)/(C89)),((HLOOKUP(B95,'Summary Table'!$C$139:$AJ$144,4,FALSE))*C95+(HLOOKUP(B96,'Summary Table'!$C$139:$AJ$144,4,FALSE))*C96+HLOOKUP(B97,'Summary Table'!$C$139:$AJ$144,4,FALSE)*C97+C93*D81+D131)/(C89))</f>
        <v>#DIV/0!</v>
      </c>
      <c r="G141" s="50"/>
      <c r="H141" s="50"/>
    </row>
    <row r="142" spans="2:8">
      <c r="B142" s="96" t="s">
        <v>25</v>
      </c>
      <c r="C142" s="97"/>
      <c r="D142" s="98" t="e">
        <f>IF(B97="None", IF(B96="None",  IF(B95="None", (C93*D82+D132)/(C89), ((HLOOKUP(B95,'Summary Table'!$C$139:$AJ$144,5,FALSE))*C95+C93*D82+D132)/(C89)), ((HLOOKUP(B95,'Summary Table'!$C$139:$AJ$144,5,FALSE))*C95+(HLOOKUP(B96,'Summary Table'!$C$139:$AJ$144,5,FALSE))*C96+C93*D82+D132)/(C89)),((HLOOKUP(B95,'Summary Table'!$C$139:$AJ$144,5,FALSE))*C95+(HLOOKUP(B96,'Summary Table'!$C$139:$AJ$144,5,FALSE))*C96+HLOOKUP(B97,'Summary Table'!$C$139:$AJ$144,5,FALSE)*C97+C93*D82+D132)/(C89))</f>
        <v>#DIV/0!</v>
      </c>
    </row>
    <row r="143" spans="2:8" ht="23" thickBot="1">
      <c r="B143" s="99" t="s">
        <v>26</v>
      </c>
      <c r="C143" s="100"/>
      <c r="D143" s="101" t="e">
        <f>IF(B97="None", IF(B96="None",  IF(B95="None", (C93*D83+D133)/(C89), ((HLOOKUP(B95,'Summary Table'!$C$139:$AJ$144,6,FALSE))*C95+C93*D83+D133)/(C89)), ((HLOOKUP(B95,'Summary Table'!$C$139:$AJ$144,6,FALSE))*C95+(HLOOKUP(B96,'Summary Table'!$C$139:$AJ$144,6,FALSE))*C96+C93*D83+D133)/(C89)),((HLOOKUP(B95,'Summary Table'!$C$139:$AJ$144,6,FALSE))*C95+(HLOOKUP(B96,'Summary Table'!$C$139:$AJ$144,6,FALSE))*C96+HLOOKUP(B97,'Summary Table'!$C$139:$AJ$144,6,FALSE)*C97+C93*D83+D133)/(C89))</f>
        <v>#DIV/0!</v>
      </c>
      <c r="G143" s="50"/>
    </row>
    <row r="144" spans="2:8" ht="23" thickTop="1">
      <c r="H144" s="50"/>
    </row>
    <row r="145" spans="2:8" ht="23" thickBot="1">
      <c r="G145" s="50"/>
      <c r="H145" s="50"/>
    </row>
    <row r="146" spans="2:8" ht="25" thickTop="1">
      <c r="B146" s="146" t="s">
        <v>83</v>
      </c>
      <c r="C146" s="147">
        <v>1</v>
      </c>
      <c r="D146" s="148" t="str">
        <f>"/"&amp;B153&amp;""</f>
        <v>/</v>
      </c>
      <c r="E146" s="3"/>
      <c r="G146" s="50"/>
      <c r="H146" s="50"/>
    </row>
    <row r="147" spans="2:8">
      <c r="B147" s="65"/>
      <c r="C147" s="5" t="s">
        <v>8</v>
      </c>
      <c r="D147" s="19" t="s">
        <v>9</v>
      </c>
      <c r="E147" s="2"/>
      <c r="G147" s="50"/>
      <c r="H147" s="50"/>
    </row>
    <row r="148" spans="2:8">
      <c r="B148" s="21" t="s">
        <v>4</v>
      </c>
      <c r="C148" s="66"/>
      <c r="D148" s="67" t="s">
        <v>15</v>
      </c>
      <c r="E148" s="4"/>
      <c r="F148" s="4"/>
      <c r="G148" s="56"/>
      <c r="H148" s="57"/>
    </row>
    <row r="149" spans="2:8" ht="23" thickBot="1">
      <c r="B149" s="21" t="s">
        <v>27</v>
      </c>
      <c r="C149" s="66"/>
      <c r="D149" s="67" t="s">
        <v>15</v>
      </c>
      <c r="E149" s="3"/>
      <c r="F149" s="4"/>
      <c r="G149" s="55"/>
      <c r="H149" s="57"/>
    </row>
    <row r="150" spans="2:8" ht="23" thickBot="1">
      <c r="B150" s="68"/>
      <c r="C150" s="20"/>
      <c r="D150" s="69"/>
      <c r="G150" s="56"/>
    </row>
    <row r="151" spans="2:8" ht="45.75" customHeight="1" thickBot="1">
      <c r="B151" s="70" t="s">
        <v>7</v>
      </c>
      <c r="C151" s="71" t="s">
        <v>10</v>
      </c>
      <c r="D151" s="72" t="s">
        <v>9</v>
      </c>
      <c r="G151" s="56"/>
    </row>
    <row r="152" spans="2:8">
      <c r="B152" s="73" t="s">
        <v>29</v>
      </c>
      <c r="C152" s="74"/>
      <c r="D152" s="75"/>
    </row>
    <row r="153" spans="2:8" ht="23" thickBot="1">
      <c r="B153" s="76"/>
      <c r="C153" s="77">
        <f>C148</f>
        <v>0</v>
      </c>
      <c r="D153" s="78" t="s">
        <v>15</v>
      </c>
    </row>
    <row r="154" spans="2:8">
      <c r="B154" s="73" t="s">
        <v>30</v>
      </c>
      <c r="C154" s="79"/>
      <c r="D154" s="75"/>
    </row>
    <row r="155" spans="2:8">
      <c r="B155" s="80" t="s">
        <v>36</v>
      </c>
      <c r="C155" s="81"/>
      <c r="D155" s="78" t="s">
        <v>15</v>
      </c>
    </row>
    <row r="156" spans="2:8">
      <c r="B156" s="80" t="s">
        <v>36</v>
      </c>
      <c r="C156" s="81"/>
      <c r="D156" s="78" t="s">
        <v>15</v>
      </c>
    </row>
    <row r="157" spans="2:8">
      <c r="B157" s="80" t="s">
        <v>36</v>
      </c>
      <c r="C157" s="81"/>
      <c r="D157" s="78" t="s">
        <v>15</v>
      </c>
    </row>
    <row r="158" spans="2:8">
      <c r="B158" s="82" t="s">
        <v>12</v>
      </c>
      <c r="C158" s="83"/>
      <c r="D158" s="84"/>
    </row>
    <row r="159" spans="2:8">
      <c r="B159" s="76"/>
      <c r="C159" s="81"/>
      <c r="D159" s="78" t="s">
        <v>15</v>
      </c>
    </row>
    <row r="160" spans="2:8">
      <c r="B160" s="76"/>
      <c r="C160" s="81"/>
      <c r="D160" s="78" t="s">
        <v>15</v>
      </c>
    </row>
    <row r="161" spans="2:4">
      <c r="B161" s="76"/>
      <c r="C161" s="81"/>
      <c r="D161" s="78" t="s">
        <v>15</v>
      </c>
    </row>
    <row r="162" spans="2:4">
      <c r="B162" s="76"/>
      <c r="C162" s="81"/>
      <c r="D162" s="78" t="s">
        <v>15</v>
      </c>
    </row>
    <row r="163" spans="2:4">
      <c r="B163" s="76"/>
      <c r="C163" s="81"/>
      <c r="D163" s="78" t="s">
        <v>15</v>
      </c>
    </row>
    <row r="164" spans="2:4">
      <c r="B164" s="76"/>
      <c r="C164" s="81"/>
      <c r="D164" s="78" t="s">
        <v>15</v>
      </c>
    </row>
    <row r="165" spans="2:4">
      <c r="B165" s="76"/>
      <c r="C165" s="81"/>
      <c r="D165" s="78" t="s">
        <v>15</v>
      </c>
    </row>
    <row r="166" spans="2:4">
      <c r="B166" s="76"/>
      <c r="C166" s="81"/>
      <c r="D166" s="78" t="s">
        <v>15</v>
      </c>
    </row>
    <row r="167" spans="2:4">
      <c r="B167" s="76"/>
      <c r="C167" s="81"/>
      <c r="D167" s="78" t="s">
        <v>15</v>
      </c>
    </row>
    <row r="168" spans="2:4">
      <c r="B168" s="82" t="s">
        <v>11</v>
      </c>
      <c r="C168" s="83"/>
      <c r="D168" s="84"/>
    </row>
    <row r="169" spans="2:4">
      <c r="B169" s="76"/>
      <c r="C169" s="85"/>
      <c r="D169" s="78" t="s">
        <v>15</v>
      </c>
    </row>
    <row r="170" spans="2:4">
      <c r="B170" s="76"/>
      <c r="C170" s="85"/>
      <c r="D170" s="78" t="s">
        <v>15</v>
      </c>
    </row>
    <row r="171" spans="2:4">
      <c r="B171" s="76"/>
      <c r="C171" s="85"/>
      <c r="D171" s="78" t="s">
        <v>15</v>
      </c>
    </row>
    <row r="172" spans="2:4">
      <c r="B172" s="76"/>
      <c r="C172" s="85"/>
      <c r="D172" s="78" t="s">
        <v>15</v>
      </c>
    </row>
    <row r="173" spans="2:4">
      <c r="B173" s="76"/>
      <c r="C173" s="85"/>
      <c r="D173" s="78" t="s">
        <v>15</v>
      </c>
    </row>
    <row r="174" spans="2:4">
      <c r="B174" s="76"/>
      <c r="C174" s="85"/>
      <c r="D174" s="78" t="s">
        <v>15</v>
      </c>
    </row>
    <row r="175" spans="2:4">
      <c r="B175" s="76"/>
      <c r="C175" s="85"/>
      <c r="D175" s="78" t="s">
        <v>15</v>
      </c>
    </row>
    <row r="176" spans="2:4">
      <c r="B176" s="76"/>
      <c r="C176" s="85"/>
      <c r="D176" s="78" t="s">
        <v>15</v>
      </c>
    </row>
    <row r="177" spans="2:4">
      <c r="B177" s="76"/>
      <c r="C177" s="85"/>
      <c r="D177" s="78" t="s">
        <v>15</v>
      </c>
    </row>
    <row r="178" spans="2:4">
      <c r="B178" s="82" t="s">
        <v>13</v>
      </c>
      <c r="C178" s="83"/>
      <c r="D178" s="84"/>
    </row>
    <row r="179" spans="2:4">
      <c r="B179" s="86"/>
      <c r="C179" s="85"/>
      <c r="D179" s="78" t="s">
        <v>15</v>
      </c>
    </row>
    <row r="180" spans="2:4">
      <c r="B180" s="86"/>
      <c r="C180" s="85"/>
      <c r="D180" s="78" t="s">
        <v>15</v>
      </c>
    </row>
    <row r="181" spans="2:4">
      <c r="B181" s="86"/>
      <c r="C181" s="85"/>
      <c r="D181" s="78" t="s">
        <v>15</v>
      </c>
    </row>
    <row r="182" spans="2:4">
      <c r="B182" s="86"/>
      <c r="C182" s="85"/>
      <c r="D182" s="78" t="s">
        <v>15</v>
      </c>
    </row>
    <row r="183" spans="2:4">
      <c r="B183" s="86"/>
      <c r="C183" s="85"/>
      <c r="D183" s="78" t="s">
        <v>15</v>
      </c>
    </row>
    <row r="184" spans="2:4">
      <c r="B184" s="86"/>
      <c r="C184" s="85"/>
      <c r="D184" s="78" t="s">
        <v>15</v>
      </c>
    </row>
    <row r="185" spans="2:4">
      <c r="B185" s="86"/>
      <c r="C185" s="85"/>
      <c r="D185" s="78" t="s">
        <v>15</v>
      </c>
    </row>
    <row r="186" spans="2:4">
      <c r="B186" s="86"/>
      <c r="C186" s="85"/>
      <c r="D186" s="78" t="s">
        <v>15</v>
      </c>
    </row>
    <row r="187" spans="2:4" ht="23" thickBot="1">
      <c r="B187" s="87"/>
      <c r="C187" s="88"/>
      <c r="D187" s="89" t="s">
        <v>15</v>
      </c>
    </row>
    <row r="188" spans="2:4" ht="23" thickBot="1">
      <c r="B188" s="9"/>
      <c r="C188" s="10"/>
      <c r="D188" s="11"/>
    </row>
    <row r="189" spans="2:4" ht="25" thickBot="1">
      <c r="B189" s="149" t="s">
        <v>84</v>
      </c>
      <c r="C189" s="150"/>
      <c r="D189" s="151"/>
    </row>
    <row r="190" spans="2:4">
      <c r="B190" s="15" t="s">
        <v>0</v>
      </c>
      <c r="C190" s="16"/>
      <c r="D190" s="90">
        <f>SUM(C153:C157)</f>
        <v>0</v>
      </c>
    </row>
    <row r="191" spans="2:4">
      <c r="B191" s="17" t="s">
        <v>1</v>
      </c>
      <c r="C191" s="18"/>
      <c r="D191" s="91">
        <f>SUM(C159:C167)</f>
        <v>0</v>
      </c>
    </row>
    <row r="192" spans="2:4">
      <c r="B192" s="17" t="s">
        <v>2</v>
      </c>
      <c r="C192" s="18"/>
      <c r="D192" s="91">
        <f>SUM(C169:C177)</f>
        <v>0</v>
      </c>
    </row>
    <row r="193" spans="2:8" ht="23" thickBot="1">
      <c r="B193" s="22" t="s">
        <v>3</v>
      </c>
      <c r="C193" s="23"/>
      <c r="D193" s="92">
        <f>SUM(C179:C187)</f>
        <v>0</v>
      </c>
    </row>
    <row r="194" spans="2:8" ht="23" thickTop="1">
      <c r="B194" s="36" t="s">
        <v>6</v>
      </c>
      <c r="C194" s="37"/>
      <c r="D194" s="24" t="e">
        <f>(D190+D191+D192+D193)/C149</f>
        <v>#DIV/0!</v>
      </c>
    </row>
    <row r="195" spans="2:8">
      <c r="B195" s="13" t="s">
        <v>19</v>
      </c>
      <c r="C195" s="14"/>
      <c r="D195" s="12" t="e">
        <f>(D190+D191+D192)/C149</f>
        <v>#DIV/0!</v>
      </c>
    </row>
    <row r="196" spans="2:8">
      <c r="B196" s="13" t="s">
        <v>20</v>
      </c>
      <c r="C196" s="14"/>
      <c r="D196" s="12" t="e">
        <f>(D190+D191)/C149</f>
        <v>#DIV/0!</v>
      </c>
    </row>
    <row r="197" spans="2:8" ht="18" customHeight="1">
      <c r="B197" s="13" t="s">
        <v>21</v>
      </c>
      <c r="C197" s="14"/>
      <c r="D197" s="12" t="e">
        <f>D192/C149</f>
        <v>#DIV/0!</v>
      </c>
    </row>
    <row r="198" spans="2:8" ht="18" customHeight="1" thickBot="1">
      <c r="B198" s="38" t="s">
        <v>22</v>
      </c>
      <c r="C198" s="39"/>
      <c r="D198" s="8" t="e">
        <f>D193/C149</f>
        <v>#DIV/0!</v>
      </c>
      <c r="G198" s="50"/>
    </row>
    <row r="199" spans="2:8" ht="18" customHeight="1" thickTop="1">
      <c r="B199" s="93" t="s">
        <v>14</v>
      </c>
      <c r="C199" s="94"/>
      <c r="D199" s="95" t="e">
        <f>IF(B157="None", IF(B156="None",  IF(B155="None", (C153*D139+D191+D192+D193)/(C149), ((HLOOKUP(B155,'Summary Table'!$C$139:$AJ$144,2,FALSE))*C155+C153*D139+D191+D192+D193)/(C149)), ((HLOOKUP(B155,'Summary Table'!$C$139:$AJ$144,2,FALSE))*C155+(HLOOKUP(B156,'Summary Table'!$C$139:$AJ$144,2,FALSE))*C156+C153*D139+D191+D192+D193)/(C149)),((HLOOKUP(B155,'Summary Table'!$C$139:$AJ$144,2,FALSE))*C155+(HLOOKUP(B156,'Summary Table'!$C$139:$AJ$144,2,FALSE))*C156+HLOOKUP(B157,'Summary Table'!$C$139:$AJ$144,2,FALSE)*C157+C153*D139+D191+D192+D193)/(C149))</f>
        <v>#DIV/0!</v>
      </c>
    </row>
    <row r="200" spans="2:8">
      <c r="B200" s="96" t="s">
        <v>23</v>
      </c>
      <c r="C200" s="97"/>
      <c r="D200" s="98" t="e">
        <f>IF(B157="None", IF(B156="None",  IF(B155="None", (D190*D140+D191+D192)/C149, ((HLOOKUP(B155,'Summary Table'!$C$139:$AJ$144,3,FALSE))*C155+C153*D140+D191+D192)/(C149)), ((HLOOKUP(B155,'Summary Table'!$C$139:$AJ$144,3,FALSE))*C155+(HLOOKUP(B156,'Summary Table'!$C$139:$AJ$144,3,FALSE))*C156+C153*D140+D191+D192)/(C149)),((HLOOKUP(B155,'Summary Table'!$C$139:$AJ$144,3,FALSE))*C155+(HLOOKUP(B156,'Summary Table'!$C$139:$AJ$144,3,FALSE))*C156+HLOOKUP(B157,'Summary Table'!$C$139:$AJ$144,3,FALSE)*C157+C153*D140+D191+D192)/(C149))</f>
        <v>#DIV/0!</v>
      </c>
      <c r="F200" s="50"/>
      <c r="G200" s="50"/>
    </row>
    <row r="201" spans="2:8">
      <c r="B201" s="96" t="s">
        <v>24</v>
      </c>
      <c r="C201" s="97"/>
      <c r="D201" s="98" t="e">
        <f>IF(B157="None", IF(B156="None",  IF(B155="None", (C153*D141+D191)/(C149), ((HLOOKUP(B155,'Summary Table'!$C$139:$AJ$144,4,FALSE))*C155+C153*D141+D191)/(C149)), ((HLOOKUP(B155,'Summary Table'!$C$139:$AJ$144,4,FALSE))*C155+(HLOOKUP(B156,'Summary Table'!$C$139:$AJ$144,4,FALSE))*C156+C153*D141+D191)/(C149)),((HLOOKUP(B155,'Summary Table'!$C$139:$AJ$144,4,FALSE))*C155+(HLOOKUP(B156,'Summary Table'!$C$139:$AJ$144,4,FALSE))*C156+HLOOKUP(B157,'Summary Table'!$C$139:$AJ$144,4,FALSE)*C157+C153*D141+D191)/(C149))</f>
        <v>#DIV/0!</v>
      </c>
      <c r="F201" s="50"/>
      <c r="G201" s="50"/>
    </row>
    <row r="202" spans="2:8">
      <c r="B202" s="96" t="s">
        <v>25</v>
      </c>
      <c r="C202" s="97"/>
      <c r="D202" s="98" t="e">
        <f>IF(B157="None", IF(B156="None",  IF(B155="None", (C153*D142+D192)/(C149), ((HLOOKUP(B155,'Summary Table'!$C$139:$AJ$144,5,FALSE))*C155+C153*D142+D192)/(C149)), ((HLOOKUP(B155,'Summary Table'!$C$139:$AJ$144,5,FALSE))*C155+(HLOOKUP(B156,'Summary Table'!$C$139:$AJ$144,5,FALSE))*C156+C153*D142+D192)/(C149)),((HLOOKUP(B155,'Summary Table'!$C$139:$AJ$144,5,FALSE))*C155+(HLOOKUP(B156,'Summary Table'!$C$139:$AJ$144,5,FALSE))*C156+HLOOKUP(B157,'Summary Table'!$C$139:$AJ$144,5,FALSE)*C157+C153*D142+D192)/(C149))</f>
        <v>#DIV/0!</v>
      </c>
      <c r="F202" s="50"/>
      <c r="G202" s="50"/>
    </row>
    <row r="203" spans="2:8" ht="23" thickBot="1">
      <c r="B203" s="99" t="s">
        <v>26</v>
      </c>
      <c r="C203" s="100"/>
      <c r="D203" s="101" t="e">
        <f>IF(B157="None", IF(B156="None",  IF(B155="None", (C153*D143+D193)/(C149), ((HLOOKUP(B155,'Summary Table'!$C$139:$AJ$144,6,FALSE))*C155+C153*D143+D193)/(C149)), ((HLOOKUP(B155,'Summary Table'!$C$139:$AJ$144,6,FALSE))*C155+(HLOOKUP(B156,'Summary Table'!$C$139:$AJ$144,6,FALSE))*C156+C153*D143+D193)/(C149)),((HLOOKUP(B155,'Summary Table'!$C$139:$AJ$144,6,FALSE))*C155+(HLOOKUP(B156,'Summary Table'!$C$139:$AJ$144,6,FALSE))*C156+HLOOKUP(B157,'Summary Table'!$C$139:$AJ$144,6,FALSE)*C157+C153*D143+D193)/(C149))</f>
        <v>#DIV/0!</v>
      </c>
    </row>
    <row r="204" spans="2:8" ht="23" thickTop="1">
      <c r="B204" s="25"/>
      <c r="C204" s="27"/>
      <c r="D204" s="26"/>
    </row>
    <row r="205" spans="2:8" ht="23" thickBot="1">
      <c r="B205" s="25"/>
      <c r="C205" s="28"/>
      <c r="D205" s="26"/>
    </row>
    <row r="206" spans="2:8" ht="25" thickTop="1">
      <c r="B206" s="146" t="s">
        <v>85</v>
      </c>
      <c r="C206" s="147">
        <v>1</v>
      </c>
      <c r="D206" s="148" t="str">
        <f>"/"&amp;B213&amp;""</f>
        <v>/</v>
      </c>
      <c r="E206" s="3"/>
      <c r="G206" s="1"/>
    </row>
    <row r="207" spans="2:8">
      <c r="B207" s="65"/>
      <c r="C207" s="5" t="s">
        <v>8</v>
      </c>
      <c r="D207" s="19" t="s">
        <v>9</v>
      </c>
      <c r="E207" s="2"/>
    </row>
    <row r="208" spans="2:8">
      <c r="B208" s="21" t="s">
        <v>4</v>
      </c>
      <c r="C208" s="66"/>
      <c r="D208" s="67" t="s">
        <v>15</v>
      </c>
      <c r="E208" s="4"/>
      <c r="F208" s="4"/>
      <c r="G208" s="56"/>
      <c r="H208" s="57"/>
    </row>
    <row r="209" spans="2:8" ht="23" thickBot="1">
      <c r="B209" s="21" t="s">
        <v>27</v>
      </c>
      <c r="C209" s="66"/>
      <c r="D209" s="67" t="s">
        <v>15</v>
      </c>
      <c r="E209" s="3"/>
      <c r="F209" s="4"/>
      <c r="G209" s="55"/>
      <c r="H209" s="57"/>
    </row>
    <row r="210" spans="2:8" ht="23" thickBot="1">
      <c r="B210" s="68"/>
      <c r="C210" s="20"/>
      <c r="D210" s="69"/>
    </row>
    <row r="211" spans="2:8" ht="30" customHeight="1" thickBot="1">
      <c r="B211" s="70" t="s">
        <v>7</v>
      </c>
      <c r="C211" s="71" t="s">
        <v>10</v>
      </c>
      <c r="D211" s="72" t="s">
        <v>9</v>
      </c>
    </row>
    <row r="212" spans="2:8">
      <c r="B212" s="73" t="s">
        <v>29</v>
      </c>
      <c r="C212" s="74"/>
      <c r="D212" s="75"/>
    </row>
    <row r="213" spans="2:8" ht="23" thickBot="1">
      <c r="B213" s="76"/>
      <c r="C213" s="77">
        <f>C208</f>
        <v>0</v>
      </c>
      <c r="D213" s="78" t="s">
        <v>15</v>
      </c>
    </row>
    <row r="214" spans="2:8">
      <c r="B214" s="73" t="s">
        <v>30</v>
      </c>
      <c r="C214" s="79"/>
      <c r="D214" s="75"/>
    </row>
    <row r="215" spans="2:8">
      <c r="B215" s="80" t="s">
        <v>36</v>
      </c>
      <c r="C215" s="81"/>
      <c r="D215" s="78" t="s">
        <v>15</v>
      </c>
    </row>
    <row r="216" spans="2:8">
      <c r="B216" s="80" t="s">
        <v>36</v>
      </c>
      <c r="C216" s="81"/>
      <c r="D216" s="78" t="s">
        <v>15</v>
      </c>
    </row>
    <row r="217" spans="2:8">
      <c r="B217" s="80" t="s">
        <v>36</v>
      </c>
      <c r="C217" s="81"/>
      <c r="D217" s="78" t="s">
        <v>15</v>
      </c>
    </row>
    <row r="218" spans="2:8">
      <c r="B218" s="82" t="s">
        <v>12</v>
      </c>
      <c r="C218" s="83"/>
      <c r="D218" s="84"/>
    </row>
    <row r="219" spans="2:8">
      <c r="B219" s="76"/>
      <c r="C219" s="81"/>
      <c r="D219" s="78" t="s">
        <v>15</v>
      </c>
    </row>
    <row r="220" spans="2:8">
      <c r="B220" s="76"/>
      <c r="C220" s="81"/>
      <c r="D220" s="78" t="s">
        <v>15</v>
      </c>
    </row>
    <row r="221" spans="2:8">
      <c r="B221" s="76"/>
      <c r="C221" s="81"/>
      <c r="D221" s="78" t="s">
        <v>15</v>
      </c>
    </row>
    <row r="222" spans="2:8">
      <c r="B222" s="76"/>
      <c r="C222" s="81"/>
      <c r="D222" s="78" t="s">
        <v>15</v>
      </c>
    </row>
    <row r="223" spans="2:8">
      <c r="B223" s="76"/>
      <c r="C223" s="81"/>
      <c r="D223" s="78" t="s">
        <v>15</v>
      </c>
    </row>
    <row r="224" spans="2:8">
      <c r="B224" s="76"/>
      <c r="C224" s="81"/>
      <c r="D224" s="78" t="s">
        <v>15</v>
      </c>
    </row>
    <row r="225" spans="2:4">
      <c r="B225" s="76"/>
      <c r="C225" s="81"/>
      <c r="D225" s="78" t="s">
        <v>15</v>
      </c>
    </row>
    <row r="226" spans="2:4">
      <c r="B226" s="76"/>
      <c r="C226" s="81"/>
      <c r="D226" s="78" t="s">
        <v>15</v>
      </c>
    </row>
    <row r="227" spans="2:4">
      <c r="B227" s="76"/>
      <c r="C227" s="81"/>
      <c r="D227" s="78" t="s">
        <v>15</v>
      </c>
    </row>
    <row r="228" spans="2:4">
      <c r="B228" s="82" t="s">
        <v>11</v>
      </c>
      <c r="C228" s="83"/>
      <c r="D228" s="84"/>
    </row>
    <row r="229" spans="2:4">
      <c r="B229" s="76"/>
      <c r="C229" s="85"/>
      <c r="D229" s="78" t="s">
        <v>15</v>
      </c>
    </row>
    <row r="230" spans="2:4">
      <c r="B230" s="76"/>
      <c r="C230" s="85"/>
      <c r="D230" s="78" t="s">
        <v>15</v>
      </c>
    </row>
    <row r="231" spans="2:4">
      <c r="B231" s="76"/>
      <c r="C231" s="85"/>
      <c r="D231" s="78" t="s">
        <v>15</v>
      </c>
    </row>
    <row r="232" spans="2:4">
      <c r="B232" s="76"/>
      <c r="C232" s="85"/>
      <c r="D232" s="78" t="s">
        <v>15</v>
      </c>
    </row>
    <row r="233" spans="2:4">
      <c r="B233" s="76"/>
      <c r="C233" s="85"/>
      <c r="D233" s="78" t="s">
        <v>15</v>
      </c>
    </row>
    <row r="234" spans="2:4">
      <c r="B234" s="76"/>
      <c r="C234" s="85"/>
      <c r="D234" s="78" t="s">
        <v>15</v>
      </c>
    </row>
    <row r="235" spans="2:4">
      <c r="B235" s="76"/>
      <c r="C235" s="85"/>
      <c r="D235" s="78" t="s">
        <v>15</v>
      </c>
    </row>
    <row r="236" spans="2:4">
      <c r="B236" s="76"/>
      <c r="C236" s="85"/>
      <c r="D236" s="78" t="s">
        <v>15</v>
      </c>
    </row>
    <row r="237" spans="2:4">
      <c r="B237" s="76"/>
      <c r="C237" s="85"/>
      <c r="D237" s="78" t="s">
        <v>15</v>
      </c>
    </row>
    <row r="238" spans="2:4">
      <c r="B238" s="82" t="s">
        <v>13</v>
      </c>
      <c r="C238" s="83"/>
      <c r="D238" s="84"/>
    </row>
    <row r="239" spans="2:4">
      <c r="B239" s="86"/>
      <c r="C239" s="85"/>
      <c r="D239" s="78" t="s">
        <v>15</v>
      </c>
    </row>
    <row r="240" spans="2:4">
      <c r="B240" s="86"/>
      <c r="C240" s="85"/>
      <c r="D240" s="78" t="s">
        <v>15</v>
      </c>
    </row>
    <row r="241" spans="2:4">
      <c r="B241" s="86"/>
      <c r="C241" s="85"/>
      <c r="D241" s="78" t="s">
        <v>15</v>
      </c>
    </row>
    <row r="242" spans="2:4">
      <c r="B242" s="86"/>
      <c r="C242" s="85"/>
      <c r="D242" s="78" t="s">
        <v>15</v>
      </c>
    </row>
    <row r="243" spans="2:4">
      <c r="B243" s="86"/>
      <c r="C243" s="85"/>
      <c r="D243" s="78" t="s">
        <v>15</v>
      </c>
    </row>
    <row r="244" spans="2:4">
      <c r="B244" s="86"/>
      <c r="C244" s="85"/>
      <c r="D244" s="78" t="s">
        <v>15</v>
      </c>
    </row>
    <row r="245" spans="2:4">
      <c r="B245" s="86"/>
      <c r="C245" s="85"/>
      <c r="D245" s="78" t="s">
        <v>15</v>
      </c>
    </row>
    <row r="246" spans="2:4">
      <c r="B246" s="86"/>
      <c r="C246" s="85"/>
      <c r="D246" s="78" t="s">
        <v>15</v>
      </c>
    </row>
    <row r="247" spans="2:4" ht="23" thickBot="1">
      <c r="B247" s="87"/>
      <c r="C247" s="88"/>
      <c r="D247" s="89" t="s">
        <v>15</v>
      </c>
    </row>
    <row r="248" spans="2:4" ht="23" thickBot="1">
      <c r="B248" s="9"/>
      <c r="C248" s="10"/>
      <c r="D248" s="11"/>
    </row>
    <row r="249" spans="2:4" ht="25" thickBot="1">
      <c r="B249" s="149" t="s">
        <v>86</v>
      </c>
      <c r="C249" s="150"/>
      <c r="D249" s="151"/>
    </row>
    <row r="250" spans="2:4">
      <c r="B250" s="15" t="s">
        <v>0</v>
      </c>
      <c r="C250" s="16"/>
      <c r="D250" s="90">
        <f>SUM(C213:C217)</f>
        <v>0</v>
      </c>
    </row>
    <row r="251" spans="2:4">
      <c r="B251" s="17" t="s">
        <v>1</v>
      </c>
      <c r="C251" s="18"/>
      <c r="D251" s="91">
        <f>SUM(C219:C227)</f>
        <v>0</v>
      </c>
    </row>
    <row r="252" spans="2:4">
      <c r="B252" s="17" t="s">
        <v>2</v>
      </c>
      <c r="C252" s="18"/>
      <c r="D252" s="91">
        <f>SUM(C229:C237)</f>
        <v>0</v>
      </c>
    </row>
    <row r="253" spans="2:4" ht="23" thickBot="1">
      <c r="B253" s="22" t="s">
        <v>3</v>
      </c>
      <c r="C253" s="23"/>
      <c r="D253" s="92">
        <f>SUM(C239:C247)</f>
        <v>0</v>
      </c>
    </row>
    <row r="254" spans="2:4" ht="23" thickTop="1">
      <c r="B254" s="36" t="s">
        <v>6</v>
      </c>
      <c r="C254" s="37"/>
      <c r="D254" s="24" t="e">
        <f>(D250+D251+D252+D253)/C209</f>
        <v>#DIV/0!</v>
      </c>
    </row>
    <row r="255" spans="2:4">
      <c r="B255" s="13" t="s">
        <v>19</v>
      </c>
      <c r="C255" s="14"/>
      <c r="D255" s="12" t="e">
        <f>(D250+D251+D252)/C209</f>
        <v>#DIV/0!</v>
      </c>
    </row>
    <row r="256" spans="2:4">
      <c r="B256" s="13" t="s">
        <v>20</v>
      </c>
      <c r="C256" s="14"/>
      <c r="D256" s="12" t="e">
        <f>(D250+D251)/C209</f>
        <v>#DIV/0!</v>
      </c>
    </row>
    <row r="257" spans="2:8">
      <c r="B257" s="13" t="s">
        <v>21</v>
      </c>
      <c r="C257" s="14"/>
      <c r="D257" s="12" t="e">
        <f>D252/C209</f>
        <v>#DIV/0!</v>
      </c>
    </row>
    <row r="258" spans="2:8" ht="23" thickBot="1">
      <c r="B258" s="38" t="s">
        <v>22</v>
      </c>
      <c r="C258" s="39"/>
      <c r="D258" s="8" t="e">
        <f>D253/C209</f>
        <v>#DIV/0!</v>
      </c>
    </row>
    <row r="259" spans="2:8" ht="23" thickTop="1">
      <c r="B259" s="93" t="s">
        <v>14</v>
      </c>
      <c r="C259" s="94"/>
      <c r="D259" s="95" t="e">
        <f>IF(B217="None", IF(B216="None",  IF(B215="None", (C213*D199+D251+D252+D253)/(C209), ((HLOOKUP(B215,'Summary Table'!$C$139:$AJ$144,2,FALSE))*C215+C213*D199+D251+D252+D253)/(C209)), ((HLOOKUP(B215,'Summary Table'!$C$139:$AJ$144,2,FALSE))*C215+(HLOOKUP(B216,'Summary Table'!$C$139:$AJ$144,2,FALSE))*C216+C213*D199+D251+D252+D253)/(C209)),((HLOOKUP(B215,'Summary Table'!$C$139:$AJ$144,2,FALSE))*C215+(HLOOKUP(B216,'Summary Table'!$C$139:$AJ$144,2,FALSE))*C216+HLOOKUP(B217,'Summary Table'!$C$139:$AJ$144,2,FALSE)*C217+C213*D199+D251+D252+D253)/(C209))</f>
        <v>#DIV/0!</v>
      </c>
    </row>
    <row r="260" spans="2:8">
      <c r="B260" s="96" t="s">
        <v>23</v>
      </c>
      <c r="C260" s="97"/>
      <c r="D260" s="98" t="e">
        <f>IF(B217="None", IF(B216="None",  IF(B215="None", (D250*D200+D251+D252)/C209, ((HLOOKUP(B215,'Summary Table'!$C$139:$AJ$144,3,FALSE))*C215+C213*D200+D251+D252)/(C209)), ((HLOOKUP(B215,'Summary Table'!$C$139:$AJ$144,3,FALSE))*C215+(HLOOKUP(B216,'Summary Table'!$C$139:$AJ$144,3,FALSE))*C216+C213*D200+D251+D252)/(C209)),((HLOOKUP(B215,'Summary Table'!$C$139:$AJ$144,3,FALSE))*C215+(HLOOKUP(B216,'Summary Table'!$C$139:$AJ$144,3,FALSE))*C216+HLOOKUP(B217,'Summary Table'!$C$139:$AJ$144,3,FALSE)*C217+C213*D200+D251+D252)/(C209))</f>
        <v>#DIV/0!</v>
      </c>
    </row>
    <row r="261" spans="2:8">
      <c r="B261" s="96" t="s">
        <v>24</v>
      </c>
      <c r="C261" s="97"/>
      <c r="D261" s="98" t="e">
        <f>IF(B217="None", IF(B216="None",  IF(B215="None", (C213*D201+D251)/(C209), ((HLOOKUP(B215,'Summary Table'!$C$139:$AJ$144,4,FALSE))*C215+C213*D201+D251)/(C209)), ((HLOOKUP(B215,'Summary Table'!$C$139:$AJ$144,4,FALSE))*C215+(HLOOKUP(B216,'Summary Table'!$C$139:$AJ$144,4,FALSE))*C216+C213*D201+D251)/(C209)),((HLOOKUP(B215,'Summary Table'!$C$139:$AJ$144,4,FALSE))*C215+(HLOOKUP(B216,'Summary Table'!$C$139:$AJ$144,4,FALSE))*C216+HLOOKUP(B217,'Summary Table'!$C$139:$AJ$144,4,FALSE)*C217+C213*D201+D251)/(C209))</f>
        <v>#DIV/0!</v>
      </c>
    </row>
    <row r="262" spans="2:8">
      <c r="B262" s="96" t="s">
        <v>25</v>
      </c>
      <c r="C262" s="97"/>
      <c r="D262" s="98" t="e">
        <f>IF(B217="None", IF(B216="None",  IF(B215="None", (C213*D202+D252)/(C209), ((HLOOKUP(B215,'Summary Table'!$C$139:$AJ$144,5,FALSE))*C215+C213*D202+D252)/(C209)), ((HLOOKUP(B215,'Summary Table'!$C$139:$AJ$144,5,FALSE))*C215+(HLOOKUP(B216,'Summary Table'!$C$139:$AJ$144,5,FALSE))*C216+C213*D202+D252)/(C209)),((HLOOKUP(B215,'Summary Table'!$C$139:$AJ$144,5,FALSE))*C215+(HLOOKUP(B216,'Summary Table'!$C$139:$AJ$144,5,FALSE))*C216+HLOOKUP(B217,'Summary Table'!$C$139:$AJ$144,5,FALSE)*C217+C213*D202+D252)/(C209))</f>
        <v>#DIV/0!</v>
      </c>
    </row>
    <row r="263" spans="2:8" ht="23" thickBot="1">
      <c r="B263" s="99" t="s">
        <v>26</v>
      </c>
      <c r="C263" s="100"/>
      <c r="D263" s="101" t="e">
        <f>IF(B217="None", IF(B216="None",  IF(B215="None", (C213*D203+D253)/(C209), ((HLOOKUP(B215,'Summary Table'!$C$139:$AJ$144,6,FALSE))*C215+C213*D203+D253)/(C209)), ((HLOOKUP(B215,'Summary Table'!$C$139:$AJ$144,6,FALSE))*C215+(HLOOKUP(B216,'Summary Table'!$C$139:$AJ$144,6,FALSE))*C216+C213*D203+D253)/(C209)),((HLOOKUP(B215,'Summary Table'!$C$139:$AJ$144,6,FALSE))*C215+(HLOOKUP(B216,'Summary Table'!$C$139:$AJ$144,6,FALSE))*C216+HLOOKUP(B217,'Summary Table'!$C$139:$AJ$144,6,FALSE)*C217+C213*D203+D253)/(C209))</f>
        <v>#DIV/0!</v>
      </c>
    </row>
    <row r="264" spans="2:8" ht="18" customHeight="1" thickTop="1"/>
    <row r="265" spans="2:8" ht="23" thickBot="1">
      <c r="B265" s="33"/>
      <c r="C265" s="34"/>
      <c r="D265" s="35"/>
    </row>
    <row r="266" spans="2:8" ht="25" thickTop="1">
      <c r="B266" s="146" t="s">
        <v>87</v>
      </c>
      <c r="C266" s="147">
        <v>1</v>
      </c>
      <c r="D266" s="148" t="str">
        <f>"/"&amp;B273&amp;""</f>
        <v>/</v>
      </c>
      <c r="E266" s="3"/>
      <c r="G266" s="1"/>
    </row>
    <row r="267" spans="2:8">
      <c r="B267" s="65"/>
      <c r="C267" s="5" t="s">
        <v>8</v>
      </c>
      <c r="D267" s="19" t="s">
        <v>9</v>
      </c>
      <c r="E267" s="2"/>
    </row>
    <row r="268" spans="2:8">
      <c r="B268" s="21" t="s">
        <v>4</v>
      </c>
      <c r="C268" s="66"/>
      <c r="D268" s="67" t="s">
        <v>15</v>
      </c>
      <c r="E268" s="4"/>
      <c r="F268" s="4"/>
      <c r="G268" s="56"/>
      <c r="H268" s="57"/>
    </row>
    <row r="269" spans="2:8" ht="23" thickBot="1">
      <c r="B269" s="21" t="s">
        <v>27</v>
      </c>
      <c r="C269" s="66"/>
      <c r="D269" s="67" t="s">
        <v>15</v>
      </c>
      <c r="E269" s="3"/>
      <c r="F269" s="4"/>
      <c r="G269" s="55"/>
      <c r="H269" s="57"/>
    </row>
    <row r="270" spans="2:8" ht="23" thickBot="1">
      <c r="B270" s="68"/>
      <c r="C270" s="20"/>
      <c r="D270" s="69"/>
    </row>
    <row r="271" spans="2:8" ht="33.75" customHeight="1" thickBot="1">
      <c r="B271" s="70" t="s">
        <v>7</v>
      </c>
      <c r="C271" s="71" t="s">
        <v>10</v>
      </c>
      <c r="D271" s="72" t="s">
        <v>9</v>
      </c>
    </row>
    <row r="272" spans="2:8">
      <c r="B272" s="73" t="s">
        <v>29</v>
      </c>
      <c r="C272" s="74"/>
      <c r="D272" s="75"/>
    </row>
    <row r="273" spans="2:4" ht="23" thickBot="1">
      <c r="B273" s="76"/>
      <c r="C273" s="77">
        <f>C268</f>
        <v>0</v>
      </c>
      <c r="D273" s="78" t="s">
        <v>15</v>
      </c>
    </row>
    <row r="274" spans="2:4">
      <c r="B274" s="73" t="s">
        <v>30</v>
      </c>
      <c r="C274" s="79"/>
      <c r="D274" s="75"/>
    </row>
    <row r="275" spans="2:4">
      <c r="B275" s="80" t="s">
        <v>36</v>
      </c>
      <c r="C275" s="81"/>
      <c r="D275" s="78" t="s">
        <v>15</v>
      </c>
    </row>
    <row r="276" spans="2:4">
      <c r="B276" s="80" t="s">
        <v>36</v>
      </c>
      <c r="C276" s="81"/>
      <c r="D276" s="78" t="s">
        <v>15</v>
      </c>
    </row>
    <row r="277" spans="2:4">
      <c r="B277" s="80" t="s">
        <v>36</v>
      </c>
      <c r="C277" s="81"/>
      <c r="D277" s="78" t="s">
        <v>15</v>
      </c>
    </row>
    <row r="278" spans="2:4">
      <c r="B278" s="82" t="s">
        <v>12</v>
      </c>
      <c r="C278" s="83"/>
      <c r="D278" s="84"/>
    </row>
    <row r="279" spans="2:4">
      <c r="B279" s="76"/>
      <c r="C279" s="81"/>
      <c r="D279" s="78" t="s">
        <v>15</v>
      </c>
    </row>
    <row r="280" spans="2:4">
      <c r="B280" s="76"/>
      <c r="C280" s="81"/>
      <c r="D280" s="78" t="s">
        <v>15</v>
      </c>
    </row>
    <row r="281" spans="2:4">
      <c r="B281" s="76"/>
      <c r="C281" s="81"/>
      <c r="D281" s="78" t="s">
        <v>15</v>
      </c>
    </row>
    <row r="282" spans="2:4">
      <c r="B282" s="76"/>
      <c r="C282" s="81"/>
      <c r="D282" s="78" t="s">
        <v>15</v>
      </c>
    </row>
    <row r="283" spans="2:4">
      <c r="B283" s="76"/>
      <c r="C283" s="81"/>
      <c r="D283" s="78" t="s">
        <v>15</v>
      </c>
    </row>
    <row r="284" spans="2:4">
      <c r="B284" s="76"/>
      <c r="C284" s="81"/>
      <c r="D284" s="78" t="s">
        <v>15</v>
      </c>
    </row>
    <row r="285" spans="2:4">
      <c r="B285" s="76"/>
      <c r="C285" s="81"/>
      <c r="D285" s="78" t="s">
        <v>15</v>
      </c>
    </row>
    <row r="286" spans="2:4">
      <c r="B286" s="76"/>
      <c r="C286" s="81"/>
      <c r="D286" s="78" t="s">
        <v>15</v>
      </c>
    </row>
    <row r="287" spans="2:4">
      <c r="B287" s="76"/>
      <c r="C287" s="81"/>
      <c r="D287" s="78" t="s">
        <v>15</v>
      </c>
    </row>
    <row r="288" spans="2:4">
      <c r="B288" s="82" t="s">
        <v>11</v>
      </c>
      <c r="C288" s="83"/>
      <c r="D288" s="84"/>
    </row>
    <row r="289" spans="2:4">
      <c r="B289" s="76"/>
      <c r="C289" s="85"/>
      <c r="D289" s="78" t="s">
        <v>15</v>
      </c>
    </row>
    <row r="290" spans="2:4">
      <c r="B290" s="76"/>
      <c r="C290" s="85"/>
      <c r="D290" s="78" t="s">
        <v>15</v>
      </c>
    </row>
    <row r="291" spans="2:4">
      <c r="B291" s="76"/>
      <c r="C291" s="85"/>
      <c r="D291" s="78" t="s">
        <v>15</v>
      </c>
    </row>
    <row r="292" spans="2:4">
      <c r="B292" s="76"/>
      <c r="C292" s="85"/>
      <c r="D292" s="78" t="s">
        <v>15</v>
      </c>
    </row>
    <row r="293" spans="2:4">
      <c r="B293" s="76"/>
      <c r="C293" s="85"/>
      <c r="D293" s="78" t="s">
        <v>15</v>
      </c>
    </row>
    <row r="294" spans="2:4">
      <c r="B294" s="76"/>
      <c r="C294" s="85"/>
      <c r="D294" s="78" t="s">
        <v>15</v>
      </c>
    </row>
    <row r="295" spans="2:4">
      <c r="B295" s="76"/>
      <c r="C295" s="85"/>
      <c r="D295" s="78" t="s">
        <v>15</v>
      </c>
    </row>
    <row r="296" spans="2:4">
      <c r="B296" s="76"/>
      <c r="C296" s="85"/>
      <c r="D296" s="78" t="s">
        <v>15</v>
      </c>
    </row>
    <row r="297" spans="2:4">
      <c r="B297" s="76"/>
      <c r="C297" s="85"/>
      <c r="D297" s="78" t="s">
        <v>15</v>
      </c>
    </row>
    <row r="298" spans="2:4">
      <c r="B298" s="82" t="s">
        <v>13</v>
      </c>
      <c r="C298" s="83"/>
      <c r="D298" s="84"/>
    </row>
    <row r="299" spans="2:4">
      <c r="B299" s="86"/>
      <c r="C299" s="85"/>
      <c r="D299" s="78" t="s">
        <v>15</v>
      </c>
    </row>
    <row r="300" spans="2:4">
      <c r="B300" s="86"/>
      <c r="C300" s="85"/>
      <c r="D300" s="78" t="s">
        <v>15</v>
      </c>
    </row>
    <row r="301" spans="2:4">
      <c r="B301" s="86"/>
      <c r="C301" s="85"/>
      <c r="D301" s="78" t="s">
        <v>15</v>
      </c>
    </row>
    <row r="302" spans="2:4">
      <c r="B302" s="86"/>
      <c r="C302" s="85"/>
      <c r="D302" s="78" t="s">
        <v>15</v>
      </c>
    </row>
    <row r="303" spans="2:4">
      <c r="B303" s="86"/>
      <c r="C303" s="85"/>
      <c r="D303" s="78" t="s">
        <v>15</v>
      </c>
    </row>
    <row r="304" spans="2:4">
      <c r="B304" s="86"/>
      <c r="C304" s="85"/>
      <c r="D304" s="78" t="s">
        <v>15</v>
      </c>
    </row>
    <row r="305" spans="2:4">
      <c r="B305" s="86"/>
      <c r="C305" s="85"/>
      <c r="D305" s="78" t="s">
        <v>15</v>
      </c>
    </row>
    <row r="306" spans="2:4">
      <c r="B306" s="86"/>
      <c r="C306" s="85"/>
      <c r="D306" s="78" t="s">
        <v>15</v>
      </c>
    </row>
    <row r="307" spans="2:4" ht="14.25" customHeight="1" thickBot="1">
      <c r="B307" s="87"/>
      <c r="C307" s="88"/>
      <c r="D307" s="89" t="s">
        <v>15</v>
      </c>
    </row>
    <row r="308" spans="2:4" ht="23" thickBot="1">
      <c r="B308" s="9"/>
      <c r="C308" s="10"/>
      <c r="D308" s="11"/>
    </row>
    <row r="309" spans="2:4" ht="25" thickBot="1">
      <c r="B309" s="149" t="s">
        <v>88</v>
      </c>
      <c r="C309" s="150"/>
      <c r="D309" s="151"/>
    </row>
    <row r="310" spans="2:4">
      <c r="B310" s="15" t="s">
        <v>0</v>
      </c>
      <c r="C310" s="16"/>
      <c r="D310" s="90">
        <f>SUM(C273:C277)</f>
        <v>0</v>
      </c>
    </row>
    <row r="311" spans="2:4">
      <c r="B311" s="17" t="s">
        <v>1</v>
      </c>
      <c r="C311" s="18"/>
      <c r="D311" s="91">
        <f>SUM(C279:C287)</f>
        <v>0</v>
      </c>
    </row>
    <row r="312" spans="2:4">
      <c r="B312" s="17" t="s">
        <v>2</v>
      </c>
      <c r="C312" s="18"/>
      <c r="D312" s="91">
        <f>SUM(C289:C297)</f>
        <v>0</v>
      </c>
    </row>
    <row r="313" spans="2:4" ht="23" thickBot="1">
      <c r="B313" s="22" t="s">
        <v>3</v>
      </c>
      <c r="C313" s="23"/>
      <c r="D313" s="92">
        <f>SUM(C299:C307)</f>
        <v>0</v>
      </c>
    </row>
    <row r="314" spans="2:4" ht="23" thickTop="1">
      <c r="B314" s="36" t="s">
        <v>6</v>
      </c>
      <c r="C314" s="37"/>
      <c r="D314" s="24" t="e">
        <f>(D310+D311+D312+D313)/C269</f>
        <v>#DIV/0!</v>
      </c>
    </row>
    <row r="315" spans="2:4">
      <c r="B315" s="13" t="s">
        <v>19</v>
      </c>
      <c r="C315" s="14"/>
      <c r="D315" s="12" t="e">
        <f>(D310+D311+D312)/C269</f>
        <v>#DIV/0!</v>
      </c>
    </row>
    <row r="316" spans="2:4">
      <c r="B316" s="13" t="s">
        <v>20</v>
      </c>
      <c r="C316" s="14"/>
      <c r="D316" s="12" t="e">
        <f>(D310+D311)/C269</f>
        <v>#DIV/0!</v>
      </c>
    </row>
    <row r="317" spans="2:4">
      <c r="B317" s="13" t="s">
        <v>21</v>
      </c>
      <c r="C317" s="14"/>
      <c r="D317" s="12" t="e">
        <f>D312/C269</f>
        <v>#DIV/0!</v>
      </c>
    </row>
    <row r="318" spans="2:4" ht="23" thickBot="1">
      <c r="B318" s="38" t="s">
        <v>22</v>
      </c>
      <c r="C318" s="39"/>
      <c r="D318" s="8" t="e">
        <f>D313/C269</f>
        <v>#DIV/0!</v>
      </c>
    </row>
    <row r="319" spans="2:4" ht="23" thickTop="1">
      <c r="B319" s="93" t="s">
        <v>14</v>
      </c>
      <c r="C319" s="94"/>
      <c r="D319" s="95" t="e">
        <f>IF(B277="None", IF(B276="None",  IF(B275="None", (C273*D259+D311+D312+D313)/(C269), ((HLOOKUP(B275,'Summary Table'!$C$139:$AJ$144,2,FALSE))*C275+C273*D259+D311+D312+D313)/(C269)), ((HLOOKUP(B275,'Summary Table'!$C$139:$AJ$144,2,FALSE))*C275+(HLOOKUP(B276,'Summary Table'!$C$139:$AJ$144,2,FALSE))*C276+C273*D259+D311+D312+D313)/(C269)),((HLOOKUP(B275,'Summary Table'!$C$139:$AJ$144,2,FALSE))*C275+(HLOOKUP(B276,'Summary Table'!$C$139:$AJ$144,2,FALSE))*C276+HLOOKUP(B277,'Summary Table'!$C$139:$AJ$144,2,FALSE)*C277+C273*D259+D311+D312+D313)/(C269))</f>
        <v>#DIV/0!</v>
      </c>
    </row>
    <row r="320" spans="2:4">
      <c r="B320" s="96" t="s">
        <v>23</v>
      </c>
      <c r="C320" s="97"/>
      <c r="D320" s="98" t="e">
        <f>IF(B277="None", IF(B276="None",  IF(B275="None", (D310*D260+D311+D312)/C269, ((HLOOKUP(B275,'Summary Table'!$C$139:$AJ$144,3,FALSE))*C275+C273*D260+D311+D312)/(C269)), ((HLOOKUP(B275,'Summary Table'!$C$139:$AJ$144,3,FALSE))*C275+(HLOOKUP(B276,'Summary Table'!$C$139:$AJ$144,3,FALSE))*C276+C273*D260+D311+D312)/(C269)),((HLOOKUP(B275,'Summary Table'!$C$139:$AJ$144,3,FALSE))*C275+(HLOOKUP(B276,'Summary Table'!$C$139:$AJ$144,3,FALSE))*C276+HLOOKUP(B277,'Summary Table'!$C$139:$AJ$144,3,FALSE)*C277+C273*D260+D311+D312)/(C269))</f>
        <v>#DIV/0!</v>
      </c>
    </row>
    <row r="321" spans="2:8">
      <c r="B321" s="96" t="s">
        <v>24</v>
      </c>
      <c r="C321" s="97"/>
      <c r="D321" s="98" t="e">
        <f>IF(B277="None", IF(B276="None",  IF(B275="None", (C273*D261+D311)/(C269), ((HLOOKUP(B275,'Summary Table'!$C$139:$AJ$144,4,FALSE))*C275+C273*D261+D311)/(C269)), ((HLOOKUP(B275,'Summary Table'!$C$139:$AJ$144,4,FALSE))*C275+(HLOOKUP(B276,'Summary Table'!$C$139:$AJ$144,4,FALSE))*C276+C273*D261+D311)/(C269)),((HLOOKUP(B275,'Summary Table'!$C$139:$AJ$144,4,FALSE))*C275+(HLOOKUP(B276,'Summary Table'!$C$139:$AJ$144,4,FALSE))*C276+HLOOKUP(B277,'Summary Table'!$C$139:$AJ$144,4,FALSE)*C277+C273*D261+D311)/(C269))</f>
        <v>#DIV/0!</v>
      </c>
    </row>
    <row r="322" spans="2:8">
      <c r="B322" s="96" t="s">
        <v>25</v>
      </c>
      <c r="C322" s="97"/>
      <c r="D322" s="98" t="e">
        <f>IF(B277="None", IF(B276="None",  IF(B275="None", (C273*D262+D312)/(C269), ((HLOOKUP(B275,'Summary Table'!$C$139:$AJ$144,5,FALSE))*C275+C273*D262+D312)/(C269)), ((HLOOKUP(B275,'Summary Table'!$C$139:$AJ$144,5,FALSE))*C275+(HLOOKUP(B276,'Summary Table'!$C$139:$AJ$144,5,FALSE))*C276+C273*D262+D312)/(C269)),((HLOOKUP(B275,'Summary Table'!$C$139:$AJ$144,5,FALSE))*C275+(HLOOKUP(B276,'Summary Table'!$C$139:$AJ$144,5,FALSE))*C276+HLOOKUP(B277,'Summary Table'!$C$139:$AJ$144,5,FALSE)*C277+C273*D262+D312)/(C269))</f>
        <v>#DIV/0!</v>
      </c>
    </row>
    <row r="323" spans="2:8" ht="23" thickBot="1">
      <c r="B323" s="99" t="s">
        <v>26</v>
      </c>
      <c r="C323" s="100"/>
      <c r="D323" s="101" t="e">
        <f>IF(B277="None", IF(B276="None",  IF(B275="None", (C273*D263+D313)/(C269), ((HLOOKUP(B275,'Summary Table'!$C$139:$AJ$144,6,FALSE))*C275+C273*D263+D313)/(C269)), ((HLOOKUP(B275,'Summary Table'!$C$139:$AJ$144,6,FALSE))*C275+(HLOOKUP(B276,'Summary Table'!$C$139:$AJ$144,6,FALSE))*C276+C273*D263+D313)/(C269)),((HLOOKUP(B275,'Summary Table'!$C$139:$AJ$144,6,FALSE))*C275+(HLOOKUP(B276,'Summary Table'!$C$139:$AJ$144,6,FALSE))*C276+HLOOKUP(B277,'Summary Table'!$C$139:$AJ$144,6,FALSE)*C277+C273*D263+D313)/(C269))</f>
        <v>#DIV/0!</v>
      </c>
    </row>
    <row r="324" spans="2:8" ht="23" thickTop="1">
      <c r="C324" s="30"/>
      <c r="D324" s="26"/>
    </row>
    <row r="325" spans="2:8" ht="23" thickBot="1">
      <c r="C325" s="30"/>
      <c r="D325" s="26"/>
    </row>
    <row r="326" spans="2:8" ht="25" thickTop="1">
      <c r="B326" s="146" t="s">
        <v>89</v>
      </c>
      <c r="C326" s="147">
        <v>1</v>
      </c>
      <c r="D326" s="148" t="str">
        <f>"/"&amp;B333&amp;""</f>
        <v>/</v>
      </c>
      <c r="E326" s="3"/>
      <c r="G326" s="1"/>
    </row>
    <row r="327" spans="2:8">
      <c r="B327" s="65"/>
      <c r="C327" s="5" t="s">
        <v>8</v>
      </c>
      <c r="D327" s="19" t="s">
        <v>9</v>
      </c>
      <c r="E327" s="2"/>
    </row>
    <row r="328" spans="2:8">
      <c r="B328" s="21" t="s">
        <v>4</v>
      </c>
      <c r="C328" s="66"/>
      <c r="D328" s="67" t="s">
        <v>15</v>
      </c>
      <c r="E328" s="4"/>
      <c r="F328" s="4"/>
      <c r="G328" s="56"/>
      <c r="H328" s="57"/>
    </row>
    <row r="329" spans="2:8" ht="23" thickBot="1">
      <c r="B329" s="21" t="s">
        <v>27</v>
      </c>
      <c r="C329" s="66"/>
      <c r="D329" s="67" t="s">
        <v>15</v>
      </c>
      <c r="E329" s="3"/>
      <c r="F329" s="4"/>
      <c r="G329" s="55"/>
      <c r="H329" s="57"/>
    </row>
    <row r="330" spans="2:8" ht="23" thickBot="1">
      <c r="B330" s="68"/>
      <c r="C330" s="20"/>
      <c r="D330" s="69"/>
    </row>
    <row r="331" spans="2:8" ht="31" thickBot="1">
      <c r="B331" s="70" t="s">
        <v>7</v>
      </c>
      <c r="C331" s="71" t="s">
        <v>10</v>
      </c>
      <c r="D331" s="72" t="s">
        <v>9</v>
      </c>
    </row>
    <row r="332" spans="2:8">
      <c r="B332" s="73" t="s">
        <v>29</v>
      </c>
      <c r="C332" s="74"/>
      <c r="D332" s="75"/>
    </row>
    <row r="333" spans="2:8" ht="23" thickBot="1">
      <c r="B333" s="76"/>
      <c r="C333" s="77">
        <f>C328</f>
        <v>0</v>
      </c>
      <c r="D333" s="78" t="s">
        <v>15</v>
      </c>
    </row>
    <row r="334" spans="2:8">
      <c r="B334" s="73" t="s">
        <v>30</v>
      </c>
      <c r="C334" s="79"/>
      <c r="D334" s="75"/>
    </row>
    <row r="335" spans="2:8">
      <c r="B335" s="80" t="s">
        <v>36</v>
      </c>
      <c r="C335" s="81"/>
      <c r="D335" s="78" t="s">
        <v>15</v>
      </c>
    </row>
    <row r="336" spans="2:8">
      <c r="B336" s="80" t="s">
        <v>36</v>
      </c>
      <c r="C336" s="81"/>
      <c r="D336" s="78" t="s">
        <v>15</v>
      </c>
    </row>
    <row r="337" spans="2:4">
      <c r="B337" s="80" t="s">
        <v>36</v>
      </c>
      <c r="C337" s="81"/>
      <c r="D337" s="78" t="s">
        <v>15</v>
      </c>
    </row>
    <row r="338" spans="2:4">
      <c r="B338" s="82" t="s">
        <v>12</v>
      </c>
      <c r="C338" s="83"/>
      <c r="D338" s="84"/>
    </row>
    <row r="339" spans="2:4">
      <c r="B339" s="76"/>
      <c r="C339" s="81"/>
      <c r="D339" s="78" t="s">
        <v>15</v>
      </c>
    </row>
    <row r="340" spans="2:4">
      <c r="B340" s="76"/>
      <c r="C340" s="81"/>
      <c r="D340" s="78" t="s">
        <v>15</v>
      </c>
    </row>
    <row r="341" spans="2:4">
      <c r="B341" s="76"/>
      <c r="C341" s="81"/>
      <c r="D341" s="78" t="s">
        <v>15</v>
      </c>
    </row>
    <row r="342" spans="2:4">
      <c r="B342" s="76"/>
      <c r="C342" s="81"/>
      <c r="D342" s="78" t="s">
        <v>15</v>
      </c>
    </row>
    <row r="343" spans="2:4">
      <c r="B343" s="76"/>
      <c r="C343" s="81"/>
      <c r="D343" s="78" t="s">
        <v>15</v>
      </c>
    </row>
    <row r="344" spans="2:4">
      <c r="B344" s="76"/>
      <c r="C344" s="81"/>
      <c r="D344" s="78" t="s">
        <v>15</v>
      </c>
    </row>
    <row r="345" spans="2:4">
      <c r="B345" s="76"/>
      <c r="C345" s="81"/>
      <c r="D345" s="78" t="s">
        <v>15</v>
      </c>
    </row>
    <row r="346" spans="2:4">
      <c r="B346" s="76"/>
      <c r="C346" s="81"/>
      <c r="D346" s="78" t="s">
        <v>15</v>
      </c>
    </row>
    <row r="347" spans="2:4">
      <c r="B347" s="76"/>
      <c r="C347" s="81"/>
      <c r="D347" s="78" t="s">
        <v>15</v>
      </c>
    </row>
    <row r="348" spans="2:4">
      <c r="B348" s="82" t="s">
        <v>11</v>
      </c>
      <c r="C348" s="83"/>
      <c r="D348" s="84"/>
    </row>
    <row r="349" spans="2:4">
      <c r="B349" s="76"/>
      <c r="C349" s="85"/>
      <c r="D349" s="78" t="s">
        <v>15</v>
      </c>
    </row>
    <row r="350" spans="2:4">
      <c r="B350" s="76"/>
      <c r="C350" s="85"/>
      <c r="D350" s="78" t="s">
        <v>15</v>
      </c>
    </row>
    <row r="351" spans="2:4">
      <c r="B351" s="76"/>
      <c r="C351" s="85"/>
      <c r="D351" s="78" t="s">
        <v>15</v>
      </c>
    </row>
    <row r="352" spans="2:4">
      <c r="B352" s="76"/>
      <c r="C352" s="85"/>
      <c r="D352" s="78" t="s">
        <v>15</v>
      </c>
    </row>
    <row r="353" spans="2:4">
      <c r="B353" s="76"/>
      <c r="C353" s="85"/>
      <c r="D353" s="78" t="s">
        <v>15</v>
      </c>
    </row>
    <row r="354" spans="2:4">
      <c r="B354" s="76"/>
      <c r="C354" s="85"/>
      <c r="D354" s="78" t="s">
        <v>15</v>
      </c>
    </row>
    <row r="355" spans="2:4">
      <c r="B355" s="76"/>
      <c r="C355" s="85"/>
      <c r="D355" s="78" t="s">
        <v>15</v>
      </c>
    </row>
    <row r="356" spans="2:4">
      <c r="B356" s="76"/>
      <c r="C356" s="85"/>
      <c r="D356" s="78" t="s">
        <v>15</v>
      </c>
    </row>
    <row r="357" spans="2:4">
      <c r="B357" s="76"/>
      <c r="C357" s="85"/>
      <c r="D357" s="78" t="s">
        <v>15</v>
      </c>
    </row>
    <row r="358" spans="2:4">
      <c r="B358" s="82" t="s">
        <v>13</v>
      </c>
      <c r="C358" s="83"/>
      <c r="D358" s="84"/>
    </row>
    <row r="359" spans="2:4">
      <c r="B359" s="86"/>
      <c r="C359" s="85"/>
      <c r="D359" s="78" t="s">
        <v>15</v>
      </c>
    </row>
    <row r="360" spans="2:4">
      <c r="B360" s="86"/>
      <c r="C360" s="85"/>
      <c r="D360" s="78" t="s">
        <v>15</v>
      </c>
    </row>
    <row r="361" spans="2:4">
      <c r="B361" s="86"/>
      <c r="C361" s="85"/>
      <c r="D361" s="78" t="s">
        <v>15</v>
      </c>
    </row>
    <row r="362" spans="2:4">
      <c r="B362" s="86"/>
      <c r="C362" s="85"/>
      <c r="D362" s="78" t="s">
        <v>15</v>
      </c>
    </row>
    <row r="363" spans="2:4">
      <c r="B363" s="86"/>
      <c r="C363" s="85"/>
      <c r="D363" s="78" t="s">
        <v>15</v>
      </c>
    </row>
    <row r="364" spans="2:4">
      <c r="B364" s="86"/>
      <c r="C364" s="85"/>
      <c r="D364" s="78" t="s">
        <v>15</v>
      </c>
    </row>
    <row r="365" spans="2:4">
      <c r="B365" s="86"/>
      <c r="C365" s="85"/>
      <c r="D365" s="78" t="s">
        <v>15</v>
      </c>
    </row>
    <row r="366" spans="2:4">
      <c r="B366" s="86"/>
      <c r="C366" s="85"/>
      <c r="D366" s="78" t="s">
        <v>15</v>
      </c>
    </row>
    <row r="367" spans="2:4" ht="23" thickBot="1">
      <c r="B367" s="87"/>
      <c r="C367" s="88"/>
      <c r="D367" s="89" t="s">
        <v>15</v>
      </c>
    </row>
    <row r="368" spans="2:4" ht="23" thickBot="1">
      <c r="B368" s="9"/>
      <c r="C368" s="10"/>
      <c r="D368" s="11"/>
    </row>
    <row r="369" spans="2:4" ht="25" thickBot="1">
      <c r="B369" s="149" t="s">
        <v>90</v>
      </c>
      <c r="C369" s="150"/>
      <c r="D369" s="151"/>
    </row>
    <row r="370" spans="2:4">
      <c r="B370" s="15" t="s">
        <v>0</v>
      </c>
      <c r="C370" s="16"/>
      <c r="D370" s="90">
        <f>SUM(C333:C337)</f>
        <v>0</v>
      </c>
    </row>
    <row r="371" spans="2:4">
      <c r="B371" s="17" t="s">
        <v>1</v>
      </c>
      <c r="C371" s="18"/>
      <c r="D371" s="91">
        <f>SUM(C339:C347)</f>
        <v>0</v>
      </c>
    </row>
    <row r="372" spans="2:4">
      <c r="B372" s="17" t="s">
        <v>2</v>
      </c>
      <c r="C372" s="18"/>
      <c r="D372" s="91">
        <f>SUM(C349:C357)</f>
        <v>0</v>
      </c>
    </row>
    <row r="373" spans="2:4" ht="23" thickBot="1">
      <c r="B373" s="22" t="s">
        <v>3</v>
      </c>
      <c r="C373" s="23"/>
      <c r="D373" s="92">
        <f>SUM(C359:C367)</f>
        <v>0</v>
      </c>
    </row>
    <row r="374" spans="2:4" ht="23" thickTop="1">
      <c r="B374" s="36" t="s">
        <v>6</v>
      </c>
      <c r="C374" s="37"/>
      <c r="D374" s="24" t="e">
        <f>(D370+D371+D372+D373)/C329</f>
        <v>#DIV/0!</v>
      </c>
    </row>
    <row r="375" spans="2:4" ht="14.25" customHeight="1">
      <c r="B375" s="13" t="s">
        <v>19</v>
      </c>
      <c r="C375" s="14"/>
      <c r="D375" s="12" t="e">
        <f>(D370+D371+D372)/C329</f>
        <v>#DIV/0!</v>
      </c>
    </row>
    <row r="376" spans="2:4">
      <c r="B376" s="13" t="s">
        <v>20</v>
      </c>
      <c r="C376" s="14"/>
      <c r="D376" s="12" t="e">
        <f>(D370+D371)/C329</f>
        <v>#DIV/0!</v>
      </c>
    </row>
    <row r="377" spans="2:4">
      <c r="B377" s="13" t="s">
        <v>21</v>
      </c>
      <c r="C377" s="14"/>
      <c r="D377" s="12" t="e">
        <f>D372/C329</f>
        <v>#DIV/0!</v>
      </c>
    </row>
    <row r="378" spans="2:4" ht="23" thickBot="1">
      <c r="B378" s="38" t="s">
        <v>22</v>
      </c>
      <c r="C378" s="39"/>
      <c r="D378" s="8" t="e">
        <f>D373/C329</f>
        <v>#DIV/0!</v>
      </c>
    </row>
    <row r="379" spans="2:4" ht="15" customHeight="1" thickTop="1">
      <c r="B379" s="93" t="s">
        <v>14</v>
      </c>
      <c r="C379" s="94"/>
      <c r="D379" s="95" t="e">
        <f>IF(B337="None", IF(B336="None",  IF(B335="None", (C333*D319+D371+D372+D373)/(C329), ((HLOOKUP(B335,'Summary Table'!$C$139:$AJ$144,2,FALSE))*C335+C333*D319+D371+D372+D373)/(C329)), ((HLOOKUP(B335,'Summary Table'!$C$139:$AJ$144,2,FALSE))*C335+(HLOOKUP(B336,'Summary Table'!$C$139:$AJ$144,2,FALSE))*C336+C333*D319+D371+D372+D373)/(C329)),((HLOOKUP(B335,'Summary Table'!$C$139:$AJ$144,2,FALSE))*C335+(HLOOKUP(B336,'Summary Table'!$C$139:$AJ$144,2,FALSE))*C336+HLOOKUP(B337,'Summary Table'!$C$139:$AJ$144,2,FALSE)*C337+C333*D319+D371+D372+D373)/(C329))</f>
        <v>#DIV/0!</v>
      </c>
    </row>
    <row r="380" spans="2:4">
      <c r="B380" s="96" t="s">
        <v>23</v>
      </c>
      <c r="C380" s="97"/>
      <c r="D380" s="98" t="e">
        <f>IF(B337="None", IF(B336="None",  IF(B335="None", (D370*D320+D371+D372)/C329, ((HLOOKUP(B335,'Summary Table'!$C$139:$AJ$144,3,FALSE))*C335+C333*D320+D371+D372)/(C329)), ((HLOOKUP(B335,'Summary Table'!$C$139:$AJ$144,3,FALSE))*C335+(HLOOKUP(B336,'Summary Table'!$C$139:$AJ$144,3,FALSE))*C336+C333*D320+D371+D372)/(C329)),((HLOOKUP(B335,'Summary Table'!$C$139:$AJ$144,3,FALSE))*C335+(HLOOKUP(B336,'Summary Table'!$C$139:$AJ$144,3,FALSE))*C336+HLOOKUP(B337,'Summary Table'!$C$139:$AJ$144,3,FALSE)*C337+C333*D320+D371+D372)/(C329))</f>
        <v>#DIV/0!</v>
      </c>
    </row>
    <row r="381" spans="2:4">
      <c r="B381" s="96" t="s">
        <v>24</v>
      </c>
      <c r="C381" s="97"/>
      <c r="D381" s="98" t="e">
        <f>IF(B337="None", IF(B336="None",  IF(B335="None", (C333*D321+D371)/(C329), ((HLOOKUP(B335,'Summary Table'!$C$139:$AJ$144,4,FALSE))*C335+C333*D321+D371)/(C329)), ((HLOOKUP(B335,'Summary Table'!$C$139:$AJ$144,4,FALSE))*C335+(HLOOKUP(B336,'Summary Table'!$C$139:$AJ$144,4,FALSE))*C336+C333*D321+D371)/(C329)),((HLOOKUP(B335,'Summary Table'!$C$139:$AJ$144,4,FALSE))*C335+(HLOOKUP(B336,'Summary Table'!$C$139:$AJ$144,4,FALSE))*C336+HLOOKUP(B337,'Summary Table'!$C$139:$AJ$144,4,FALSE)*C337+C333*D321+D371)/(C329))</f>
        <v>#DIV/0!</v>
      </c>
    </row>
    <row r="382" spans="2:4">
      <c r="B382" s="96" t="s">
        <v>25</v>
      </c>
      <c r="C382" s="97"/>
      <c r="D382" s="98" t="e">
        <f>IF(B337="None", IF(B336="None",  IF(B335="None", (C333*D322+D372)/(C329), ((HLOOKUP(B335,'Summary Table'!$C$139:$AJ$144,5,FALSE))*C335+C333*D322+D372)/(C329)), ((HLOOKUP(B335,'Summary Table'!$C$139:$AJ$144,5,FALSE))*C335+(HLOOKUP(B336,'Summary Table'!$C$139:$AJ$144,5,FALSE))*C336+C333*D322+D372)/(C329)),((HLOOKUP(B335,'Summary Table'!$C$139:$AJ$144,5,FALSE))*C335+(HLOOKUP(B336,'Summary Table'!$C$139:$AJ$144,5,FALSE))*C336+HLOOKUP(B337,'Summary Table'!$C$139:$AJ$144,5,FALSE)*C337+C333*D322+D372)/(C329))</f>
        <v>#DIV/0!</v>
      </c>
    </row>
    <row r="383" spans="2:4" ht="23" thickBot="1">
      <c r="B383" s="99" t="s">
        <v>26</v>
      </c>
      <c r="C383" s="100"/>
      <c r="D383" s="101" t="e">
        <f>IF(B337="None", IF(B336="None",  IF(B335="None", (C333*D323+D373)/(C329), ((HLOOKUP(B335,'Summary Table'!$C$139:$AJ$144,6,FALSE))*C335+C333*D323+D373)/(C329)), ((HLOOKUP(B335,'Summary Table'!$C$139:$AJ$144,6,FALSE))*C335+(HLOOKUP(B336,'Summary Table'!$C$139:$AJ$144,6,FALSE))*C336+C333*D323+D373)/(C329)),((HLOOKUP(B335,'Summary Table'!$C$139:$AJ$144,6,FALSE))*C335+(HLOOKUP(B336,'Summary Table'!$C$139:$AJ$144,6,FALSE))*C336+HLOOKUP(B337,'Summary Table'!$C$139:$AJ$144,6,FALSE)*C337+C333*D323+D373)/(C329))</f>
        <v>#DIV/0!</v>
      </c>
    </row>
    <row r="384" spans="2:4" ht="23" thickTop="1">
      <c r="C384" s="31"/>
      <c r="D384" s="26"/>
    </row>
    <row r="385" spans="2:8" ht="23" thickBot="1">
      <c r="C385" s="31"/>
      <c r="D385" s="26"/>
    </row>
    <row r="386" spans="2:8" ht="25" thickTop="1">
      <c r="B386" s="146" t="s">
        <v>91</v>
      </c>
      <c r="C386" s="147">
        <v>1</v>
      </c>
      <c r="D386" s="148" t="str">
        <f>"/"&amp;B393&amp;""</f>
        <v>/</v>
      </c>
      <c r="E386" s="3"/>
      <c r="G386" s="1"/>
    </row>
    <row r="387" spans="2:8">
      <c r="B387" s="65"/>
      <c r="C387" s="5" t="s">
        <v>8</v>
      </c>
      <c r="D387" s="19" t="s">
        <v>9</v>
      </c>
      <c r="E387" s="2"/>
    </row>
    <row r="388" spans="2:8">
      <c r="B388" s="21" t="s">
        <v>4</v>
      </c>
      <c r="C388" s="66"/>
      <c r="D388" s="67" t="s">
        <v>15</v>
      </c>
      <c r="E388" s="4"/>
      <c r="F388" s="4"/>
      <c r="G388" s="56"/>
      <c r="H388" s="57"/>
    </row>
    <row r="389" spans="2:8" ht="23" thickBot="1">
      <c r="B389" s="21" t="s">
        <v>27</v>
      </c>
      <c r="C389" s="66"/>
      <c r="D389" s="67" t="s">
        <v>15</v>
      </c>
      <c r="E389" s="3"/>
      <c r="F389" s="4"/>
      <c r="G389" s="55"/>
      <c r="H389" s="57"/>
    </row>
    <row r="390" spans="2:8" ht="23" thickBot="1">
      <c r="B390" s="68"/>
      <c r="C390" s="20"/>
      <c r="D390" s="69"/>
    </row>
    <row r="391" spans="2:8" ht="31" thickBot="1">
      <c r="B391" s="70" t="s">
        <v>7</v>
      </c>
      <c r="C391" s="71" t="s">
        <v>10</v>
      </c>
      <c r="D391" s="72" t="s">
        <v>9</v>
      </c>
    </row>
    <row r="392" spans="2:8">
      <c r="B392" s="73" t="s">
        <v>29</v>
      </c>
      <c r="C392" s="74"/>
      <c r="D392" s="75"/>
    </row>
    <row r="393" spans="2:8" ht="23" thickBot="1">
      <c r="B393" s="76"/>
      <c r="C393" s="77">
        <f>C388</f>
        <v>0</v>
      </c>
      <c r="D393" s="78" t="s">
        <v>15</v>
      </c>
    </row>
    <row r="394" spans="2:8">
      <c r="B394" s="73" t="s">
        <v>30</v>
      </c>
      <c r="C394" s="79"/>
      <c r="D394" s="75"/>
    </row>
    <row r="395" spans="2:8">
      <c r="B395" s="80" t="s">
        <v>36</v>
      </c>
      <c r="C395" s="81"/>
      <c r="D395" s="78" t="s">
        <v>15</v>
      </c>
    </row>
    <row r="396" spans="2:8">
      <c r="B396" s="80" t="s">
        <v>36</v>
      </c>
      <c r="C396" s="81"/>
      <c r="D396" s="78" t="s">
        <v>15</v>
      </c>
    </row>
    <row r="397" spans="2:8">
      <c r="B397" s="80" t="s">
        <v>36</v>
      </c>
      <c r="C397" s="81"/>
      <c r="D397" s="78" t="s">
        <v>15</v>
      </c>
    </row>
    <row r="398" spans="2:8">
      <c r="B398" s="82" t="s">
        <v>12</v>
      </c>
      <c r="C398" s="83"/>
      <c r="D398" s="84"/>
    </row>
    <row r="399" spans="2:8">
      <c r="B399" s="76"/>
      <c r="C399" s="81"/>
      <c r="D399" s="78" t="s">
        <v>15</v>
      </c>
    </row>
    <row r="400" spans="2:8">
      <c r="B400" s="76"/>
      <c r="C400" s="81"/>
      <c r="D400" s="78" t="s">
        <v>15</v>
      </c>
    </row>
    <row r="401" spans="2:4">
      <c r="B401" s="76"/>
      <c r="C401" s="81"/>
      <c r="D401" s="78" t="s">
        <v>15</v>
      </c>
    </row>
    <row r="402" spans="2:4">
      <c r="B402" s="76"/>
      <c r="C402" s="81"/>
      <c r="D402" s="78" t="s">
        <v>15</v>
      </c>
    </row>
    <row r="403" spans="2:4">
      <c r="B403" s="76"/>
      <c r="C403" s="81"/>
      <c r="D403" s="78" t="s">
        <v>15</v>
      </c>
    </row>
    <row r="404" spans="2:4">
      <c r="B404" s="76"/>
      <c r="C404" s="81"/>
      <c r="D404" s="78" t="s">
        <v>15</v>
      </c>
    </row>
    <row r="405" spans="2:4">
      <c r="B405" s="76"/>
      <c r="C405" s="81"/>
      <c r="D405" s="78" t="s">
        <v>15</v>
      </c>
    </row>
    <row r="406" spans="2:4">
      <c r="B406" s="76"/>
      <c r="C406" s="81"/>
      <c r="D406" s="78" t="s">
        <v>15</v>
      </c>
    </row>
    <row r="407" spans="2:4">
      <c r="B407" s="76"/>
      <c r="C407" s="81"/>
      <c r="D407" s="78" t="s">
        <v>15</v>
      </c>
    </row>
    <row r="408" spans="2:4">
      <c r="B408" s="82" t="s">
        <v>11</v>
      </c>
      <c r="C408" s="83"/>
      <c r="D408" s="84"/>
    </row>
    <row r="409" spans="2:4">
      <c r="B409" s="76"/>
      <c r="C409" s="85"/>
      <c r="D409" s="78" t="s">
        <v>15</v>
      </c>
    </row>
    <row r="410" spans="2:4">
      <c r="B410" s="76"/>
      <c r="C410" s="85"/>
      <c r="D410" s="78" t="s">
        <v>15</v>
      </c>
    </row>
    <row r="411" spans="2:4">
      <c r="B411" s="76"/>
      <c r="C411" s="85"/>
      <c r="D411" s="78" t="s">
        <v>15</v>
      </c>
    </row>
    <row r="412" spans="2:4">
      <c r="B412" s="76"/>
      <c r="C412" s="85"/>
      <c r="D412" s="78" t="s">
        <v>15</v>
      </c>
    </row>
    <row r="413" spans="2:4">
      <c r="B413" s="76"/>
      <c r="C413" s="85"/>
      <c r="D413" s="78" t="s">
        <v>15</v>
      </c>
    </row>
    <row r="414" spans="2:4">
      <c r="B414" s="76"/>
      <c r="C414" s="85"/>
      <c r="D414" s="78" t="s">
        <v>15</v>
      </c>
    </row>
    <row r="415" spans="2:4">
      <c r="B415" s="76"/>
      <c r="C415" s="85"/>
      <c r="D415" s="78" t="s">
        <v>15</v>
      </c>
    </row>
    <row r="416" spans="2:4">
      <c r="B416" s="76"/>
      <c r="C416" s="85"/>
      <c r="D416" s="78" t="s">
        <v>15</v>
      </c>
    </row>
    <row r="417" spans="2:4">
      <c r="B417" s="76"/>
      <c r="C417" s="85"/>
      <c r="D417" s="78" t="s">
        <v>15</v>
      </c>
    </row>
    <row r="418" spans="2:4">
      <c r="B418" s="82" t="s">
        <v>13</v>
      </c>
      <c r="C418" s="83"/>
      <c r="D418" s="84"/>
    </row>
    <row r="419" spans="2:4">
      <c r="B419" s="86"/>
      <c r="C419" s="85"/>
      <c r="D419" s="78" t="s">
        <v>15</v>
      </c>
    </row>
    <row r="420" spans="2:4">
      <c r="B420" s="86"/>
      <c r="C420" s="85"/>
      <c r="D420" s="78" t="s">
        <v>15</v>
      </c>
    </row>
    <row r="421" spans="2:4">
      <c r="B421" s="86"/>
      <c r="C421" s="85"/>
      <c r="D421" s="78" t="s">
        <v>15</v>
      </c>
    </row>
    <row r="422" spans="2:4">
      <c r="B422" s="86"/>
      <c r="C422" s="85"/>
      <c r="D422" s="78" t="s">
        <v>15</v>
      </c>
    </row>
    <row r="423" spans="2:4">
      <c r="B423" s="86"/>
      <c r="C423" s="85"/>
      <c r="D423" s="78" t="s">
        <v>15</v>
      </c>
    </row>
    <row r="424" spans="2:4">
      <c r="B424" s="86"/>
      <c r="C424" s="85"/>
      <c r="D424" s="78" t="s">
        <v>15</v>
      </c>
    </row>
    <row r="425" spans="2:4">
      <c r="B425" s="86"/>
      <c r="C425" s="85"/>
      <c r="D425" s="78" t="s">
        <v>15</v>
      </c>
    </row>
    <row r="426" spans="2:4">
      <c r="B426" s="86"/>
      <c r="C426" s="85"/>
      <c r="D426" s="78" t="s">
        <v>15</v>
      </c>
    </row>
    <row r="427" spans="2:4" ht="23" thickBot="1">
      <c r="B427" s="87"/>
      <c r="C427" s="88"/>
      <c r="D427" s="89" t="s">
        <v>15</v>
      </c>
    </row>
    <row r="428" spans="2:4" ht="23" thickBot="1">
      <c r="B428" s="9"/>
      <c r="C428" s="10"/>
      <c r="D428" s="11"/>
    </row>
    <row r="429" spans="2:4" ht="25" thickBot="1">
      <c r="B429" s="149" t="s">
        <v>92</v>
      </c>
      <c r="C429" s="150"/>
      <c r="D429" s="151"/>
    </row>
    <row r="430" spans="2:4">
      <c r="B430" s="15" t="s">
        <v>0</v>
      </c>
      <c r="C430" s="16"/>
      <c r="D430" s="90">
        <f>SUM(C393:C397)</f>
        <v>0</v>
      </c>
    </row>
    <row r="431" spans="2:4">
      <c r="B431" s="17" t="s">
        <v>1</v>
      </c>
      <c r="C431" s="18"/>
      <c r="D431" s="91">
        <f>SUM(C399:C407)</f>
        <v>0</v>
      </c>
    </row>
    <row r="432" spans="2:4">
      <c r="B432" s="17" t="s">
        <v>2</v>
      </c>
      <c r="C432" s="18"/>
      <c r="D432" s="91">
        <f>SUM(C409:C417)</f>
        <v>0</v>
      </c>
    </row>
    <row r="433" spans="2:8" ht="23" thickBot="1">
      <c r="B433" s="22" t="s">
        <v>3</v>
      </c>
      <c r="C433" s="23"/>
      <c r="D433" s="92">
        <f>SUM(C419:C427)</f>
        <v>0</v>
      </c>
    </row>
    <row r="434" spans="2:8" ht="23" thickTop="1">
      <c r="B434" s="36" t="s">
        <v>6</v>
      </c>
      <c r="C434" s="37"/>
      <c r="D434" s="24" t="e">
        <f>(D430+D431+D432+D433)/C389</f>
        <v>#DIV/0!</v>
      </c>
    </row>
    <row r="435" spans="2:8">
      <c r="B435" s="13" t="s">
        <v>19</v>
      </c>
      <c r="C435" s="14"/>
      <c r="D435" s="12" t="e">
        <f>(D430+D431+D432)/C389</f>
        <v>#DIV/0!</v>
      </c>
    </row>
    <row r="436" spans="2:8">
      <c r="B436" s="13" t="s">
        <v>20</v>
      </c>
      <c r="C436" s="14"/>
      <c r="D436" s="12" t="e">
        <f>(D430+D431)/C389</f>
        <v>#DIV/0!</v>
      </c>
    </row>
    <row r="437" spans="2:8">
      <c r="B437" s="13" t="s">
        <v>21</v>
      </c>
      <c r="C437" s="14"/>
      <c r="D437" s="12" t="e">
        <f>D432/C389</f>
        <v>#DIV/0!</v>
      </c>
    </row>
    <row r="438" spans="2:8" ht="23" thickBot="1">
      <c r="B438" s="38" t="s">
        <v>22</v>
      </c>
      <c r="C438" s="39"/>
      <c r="D438" s="8" t="e">
        <f>D433/C389</f>
        <v>#DIV/0!</v>
      </c>
    </row>
    <row r="439" spans="2:8" ht="23" thickTop="1">
      <c r="B439" s="93" t="s">
        <v>14</v>
      </c>
      <c r="C439" s="94"/>
      <c r="D439" s="95" t="e">
        <f>IF(B397="None", IF(B396="None",  IF(B395="None", (C393*D379+D431+D432+D433)/(C389), ((HLOOKUP(B395,'Summary Table'!$C$139:$AJ$144,2,FALSE))*C395+C393*D379+D431+D432+D433)/(C389)), ((HLOOKUP(B395,'Summary Table'!$C$139:$AJ$144,2,FALSE))*C395+(HLOOKUP(B396,'Summary Table'!$C$139:$AJ$144,2,FALSE))*C396+C393*D379+D431+D432+D433)/(C389)),((HLOOKUP(B395,'Summary Table'!$C$139:$AJ$144,2,FALSE))*C395+(HLOOKUP(B396,'Summary Table'!$C$139:$AJ$144,2,FALSE))*C396+HLOOKUP(B397,'Summary Table'!$C$139:$AJ$144,2,FALSE)*C397+C393*D379+D431+D432+D433)/(C389))</f>
        <v>#DIV/0!</v>
      </c>
    </row>
    <row r="440" spans="2:8">
      <c r="B440" s="96" t="s">
        <v>23</v>
      </c>
      <c r="C440" s="97"/>
      <c r="D440" s="98" t="e">
        <f>IF(B397="None", IF(B396="None",  IF(B395="None", (D430*D380+D431+D432)/C389, ((HLOOKUP(B395,'Summary Table'!$C$139:$AJ$144,3,FALSE))*C395+C393*D380+D431+D432)/(C389)), ((HLOOKUP(B395,'Summary Table'!$C$139:$AJ$144,3,FALSE))*C395+(HLOOKUP(B396,'Summary Table'!$C$139:$AJ$144,3,FALSE))*C396+C393*D380+D431+D432)/(C389)),((HLOOKUP(B395,'Summary Table'!$C$139:$AJ$144,3,FALSE))*C395+(HLOOKUP(B396,'Summary Table'!$C$139:$AJ$144,3,FALSE))*C396+HLOOKUP(B397,'Summary Table'!$C$139:$AJ$144,3,FALSE)*C397+C393*D380+D431+D432)/(C389))</f>
        <v>#DIV/0!</v>
      </c>
    </row>
    <row r="441" spans="2:8">
      <c r="B441" s="96" t="s">
        <v>24</v>
      </c>
      <c r="C441" s="97"/>
      <c r="D441" s="98" t="e">
        <f>IF(B397="None", IF(B396="None",  IF(B395="None", (C393*D381+D431)/(C389), ((HLOOKUP(B395,'Summary Table'!$C$139:$AJ$144,4,FALSE))*C395+C393*D381+D431)/(C389)), ((HLOOKUP(B395,'Summary Table'!$C$139:$AJ$144,4,FALSE))*C395+(HLOOKUP(B396,'Summary Table'!$C$139:$AJ$144,4,FALSE))*C396+C393*D381+D431)/(C389)),((HLOOKUP(B395,'Summary Table'!$C$139:$AJ$144,4,FALSE))*C395+(HLOOKUP(B396,'Summary Table'!$C$139:$AJ$144,4,FALSE))*C396+HLOOKUP(B397,'Summary Table'!$C$139:$AJ$144,4,FALSE)*C397+C393*D381+D431)/(C389))</f>
        <v>#DIV/0!</v>
      </c>
    </row>
    <row r="442" spans="2:8">
      <c r="B442" s="96" t="s">
        <v>25</v>
      </c>
      <c r="C442" s="97"/>
      <c r="D442" s="98" t="e">
        <f>IF(B397="None", IF(B396="None",  IF(B395="None", (C393*D382+D432)/(C389), ((HLOOKUP(B395,'Summary Table'!$C$139:$AJ$144,5,FALSE))*C395+C393*D382+D432)/(C389)), ((HLOOKUP(B395,'Summary Table'!$C$139:$AJ$144,5,FALSE))*C395+(HLOOKUP(B396,'Summary Table'!$C$139:$AJ$144,5,FALSE))*C396+C393*D382+D432)/(C389)),((HLOOKUP(B395,'Summary Table'!$C$139:$AJ$144,5,FALSE))*C395+(HLOOKUP(B396,'Summary Table'!$C$139:$AJ$144,5,FALSE))*C396+HLOOKUP(B397,'Summary Table'!$C$139:$AJ$144,5,FALSE)*C397+C393*D382+D432)/(C389))</f>
        <v>#DIV/0!</v>
      </c>
    </row>
    <row r="443" spans="2:8" ht="23" thickBot="1">
      <c r="B443" s="99" t="s">
        <v>26</v>
      </c>
      <c r="C443" s="100"/>
      <c r="D443" s="101" t="e">
        <f>IF(B397="None", IF(B396="None",  IF(B395="None", (C393*D383+D433)/(C389), ((HLOOKUP(B395,'Summary Table'!$C$139:$AJ$144,6,FALSE))*C395+C393*D383+D433)/(C389)), ((HLOOKUP(B395,'Summary Table'!$C$139:$AJ$144,6,FALSE))*C395+(HLOOKUP(B396,'Summary Table'!$C$139:$AJ$144,6,FALSE))*C396+C393*D383+D433)/(C389)),((HLOOKUP(B395,'Summary Table'!$C$139:$AJ$144,6,FALSE))*C395+(HLOOKUP(B396,'Summary Table'!$C$139:$AJ$144,6,FALSE))*C396+HLOOKUP(B397,'Summary Table'!$C$139:$AJ$144,6,FALSE)*C397+C393*D383+D433)/(C389))</f>
        <v>#DIV/0!</v>
      </c>
    </row>
    <row r="444" spans="2:8" ht="23" thickTop="1">
      <c r="C444" s="31"/>
      <c r="D444" s="26"/>
    </row>
    <row r="445" spans="2:8" ht="23" thickBot="1">
      <c r="C445" s="31"/>
      <c r="D445" s="26"/>
    </row>
    <row r="446" spans="2:8" ht="25" thickTop="1">
      <c r="B446" s="146" t="s">
        <v>93</v>
      </c>
      <c r="C446" s="147">
        <v>1</v>
      </c>
      <c r="D446" s="148" t="str">
        <f>"/"&amp;B453&amp;""</f>
        <v>/</v>
      </c>
      <c r="E446" s="3"/>
      <c r="G446" s="1"/>
    </row>
    <row r="447" spans="2:8">
      <c r="B447" s="65"/>
      <c r="C447" s="5" t="s">
        <v>8</v>
      </c>
      <c r="D447" s="19" t="s">
        <v>9</v>
      </c>
      <c r="E447" s="2"/>
    </row>
    <row r="448" spans="2:8">
      <c r="B448" s="21" t="s">
        <v>4</v>
      </c>
      <c r="C448" s="66"/>
      <c r="D448" s="67" t="s">
        <v>15</v>
      </c>
      <c r="E448" s="4"/>
      <c r="F448" s="4"/>
      <c r="G448" s="56"/>
      <c r="H448" s="57"/>
    </row>
    <row r="449" spans="2:8" ht="23" thickBot="1">
      <c r="B449" s="21" t="s">
        <v>27</v>
      </c>
      <c r="C449" s="66"/>
      <c r="D449" s="67" t="s">
        <v>15</v>
      </c>
      <c r="E449" s="3"/>
      <c r="F449" s="4"/>
      <c r="G449" s="55"/>
      <c r="H449" s="57"/>
    </row>
    <row r="450" spans="2:8" ht="23" thickBot="1">
      <c r="B450" s="68"/>
      <c r="C450" s="20"/>
      <c r="D450" s="69"/>
    </row>
    <row r="451" spans="2:8" ht="31" thickBot="1">
      <c r="B451" s="70" t="s">
        <v>7</v>
      </c>
      <c r="C451" s="71" t="s">
        <v>10</v>
      </c>
      <c r="D451" s="72" t="s">
        <v>9</v>
      </c>
    </row>
    <row r="452" spans="2:8">
      <c r="B452" s="73" t="s">
        <v>29</v>
      </c>
      <c r="C452" s="74"/>
      <c r="D452" s="75"/>
    </row>
    <row r="453" spans="2:8" ht="23" thickBot="1">
      <c r="B453" s="76"/>
      <c r="C453" s="77">
        <f>C448</f>
        <v>0</v>
      </c>
      <c r="D453" s="78" t="s">
        <v>15</v>
      </c>
    </row>
    <row r="454" spans="2:8">
      <c r="B454" s="73" t="s">
        <v>30</v>
      </c>
      <c r="C454" s="79"/>
      <c r="D454" s="75"/>
    </row>
    <row r="455" spans="2:8">
      <c r="B455" s="80" t="s">
        <v>36</v>
      </c>
      <c r="C455" s="81"/>
      <c r="D455" s="78" t="s">
        <v>15</v>
      </c>
    </row>
    <row r="456" spans="2:8">
      <c r="B456" s="80" t="s">
        <v>36</v>
      </c>
      <c r="C456" s="81"/>
      <c r="D456" s="78" t="s">
        <v>15</v>
      </c>
    </row>
    <row r="457" spans="2:8">
      <c r="B457" s="80" t="s">
        <v>36</v>
      </c>
      <c r="C457" s="81"/>
      <c r="D457" s="78" t="s">
        <v>15</v>
      </c>
    </row>
    <row r="458" spans="2:8">
      <c r="B458" s="82" t="s">
        <v>12</v>
      </c>
      <c r="C458" s="83"/>
      <c r="D458" s="84"/>
    </row>
    <row r="459" spans="2:8">
      <c r="B459" s="76"/>
      <c r="C459" s="81"/>
      <c r="D459" s="78" t="s">
        <v>15</v>
      </c>
    </row>
    <row r="460" spans="2:8">
      <c r="B460" s="76"/>
      <c r="C460" s="81"/>
      <c r="D460" s="78" t="s">
        <v>15</v>
      </c>
    </row>
    <row r="461" spans="2:8">
      <c r="B461" s="76"/>
      <c r="C461" s="81"/>
      <c r="D461" s="78" t="s">
        <v>15</v>
      </c>
    </row>
    <row r="462" spans="2:8">
      <c r="B462" s="76"/>
      <c r="C462" s="81"/>
      <c r="D462" s="78" t="s">
        <v>15</v>
      </c>
    </row>
    <row r="463" spans="2:8">
      <c r="B463" s="76"/>
      <c r="C463" s="81"/>
      <c r="D463" s="78" t="s">
        <v>15</v>
      </c>
    </row>
    <row r="464" spans="2:8">
      <c r="B464" s="76"/>
      <c r="C464" s="81"/>
      <c r="D464" s="78" t="s">
        <v>15</v>
      </c>
    </row>
    <row r="465" spans="2:4">
      <c r="B465" s="76"/>
      <c r="C465" s="81"/>
      <c r="D465" s="78" t="s">
        <v>15</v>
      </c>
    </row>
    <row r="466" spans="2:4">
      <c r="B466" s="76"/>
      <c r="C466" s="81"/>
      <c r="D466" s="78" t="s">
        <v>15</v>
      </c>
    </row>
    <row r="467" spans="2:4">
      <c r="B467" s="76"/>
      <c r="C467" s="81"/>
      <c r="D467" s="78" t="s">
        <v>15</v>
      </c>
    </row>
    <row r="468" spans="2:4">
      <c r="B468" s="82" t="s">
        <v>11</v>
      </c>
      <c r="C468" s="83"/>
      <c r="D468" s="84"/>
    </row>
    <row r="469" spans="2:4">
      <c r="B469" s="76"/>
      <c r="C469" s="85"/>
      <c r="D469" s="78" t="s">
        <v>15</v>
      </c>
    </row>
    <row r="470" spans="2:4">
      <c r="B470" s="76"/>
      <c r="C470" s="85"/>
      <c r="D470" s="78" t="s">
        <v>15</v>
      </c>
    </row>
    <row r="471" spans="2:4">
      <c r="B471" s="76"/>
      <c r="C471" s="85"/>
      <c r="D471" s="78" t="s">
        <v>15</v>
      </c>
    </row>
    <row r="472" spans="2:4">
      <c r="B472" s="76"/>
      <c r="C472" s="85"/>
      <c r="D472" s="78" t="s">
        <v>15</v>
      </c>
    </row>
    <row r="473" spans="2:4">
      <c r="B473" s="76"/>
      <c r="C473" s="85"/>
      <c r="D473" s="78" t="s">
        <v>15</v>
      </c>
    </row>
    <row r="474" spans="2:4">
      <c r="B474" s="76"/>
      <c r="C474" s="85"/>
      <c r="D474" s="78" t="s">
        <v>15</v>
      </c>
    </row>
    <row r="475" spans="2:4">
      <c r="B475" s="76"/>
      <c r="C475" s="85"/>
      <c r="D475" s="78" t="s">
        <v>15</v>
      </c>
    </row>
    <row r="476" spans="2:4">
      <c r="B476" s="76"/>
      <c r="C476" s="85"/>
      <c r="D476" s="78" t="s">
        <v>15</v>
      </c>
    </row>
    <row r="477" spans="2:4">
      <c r="B477" s="76"/>
      <c r="C477" s="85"/>
      <c r="D477" s="78" t="s">
        <v>15</v>
      </c>
    </row>
    <row r="478" spans="2:4">
      <c r="B478" s="82" t="s">
        <v>13</v>
      </c>
      <c r="C478" s="83"/>
      <c r="D478" s="84"/>
    </row>
    <row r="479" spans="2:4">
      <c r="B479" s="86"/>
      <c r="C479" s="85"/>
      <c r="D479" s="78" t="s">
        <v>15</v>
      </c>
    </row>
    <row r="480" spans="2:4">
      <c r="B480" s="86"/>
      <c r="C480" s="85"/>
      <c r="D480" s="78" t="s">
        <v>15</v>
      </c>
    </row>
    <row r="481" spans="2:4">
      <c r="B481" s="86"/>
      <c r="C481" s="85"/>
      <c r="D481" s="78" t="s">
        <v>15</v>
      </c>
    </row>
    <row r="482" spans="2:4">
      <c r="B482" s="86"/>
      <c r="C482" s="85"/>
      <c r="D482" s="78" t="s">
        <v>15</v>
      </c>
    </row>
    <row r="483" spans="2:4">
      <c r="B483" s="86"/>
      <c r="C483" s="85"/>
      <c r="D483" s="78" t="s">
        <v>15</v>
      </c>
    </row>
    <row r="484" spans="2:4">
      <c r="B484" s="86"/>
      <c r="C484" s="85"/>
      <c r="D484" s="78" t="s">
        <v>15</v>
      </c>
    </row>
    <row r="485" spans="2:4">
      <c r="B485" s="86"/>
      <c r="C485" s="85"/>
      <c r="D485" s="78" t="s">
        <v>15</v>
      </c>
    </row>
    <row r="486" spans="2:4">
      <c r="B486" s="86"/>
      <c r="C486" s="85"/>
      <c r="D486" s="78" t="s">
        <v>15</v>
      </c>
    </row>
    <row r="487" spans="2:4" ht="23" thickBot="1">
      <c r="B487" s="87"/>
      <c r="C487" s="88"/>
      <c r="D487" s="89" t="s">
        <v>15</v>
      </c>
    </row>
    <row r="488" spans="2:4" ht="23" thickBot="1">
      <c r="B488" s="9"/>
      <c r="C488" s="10"/>
      <c r="D488" s="11"/>
    </row>
    <row r="489" spans="2:4" ht="25" thickBot="1">
      <c r="B489" s="149" t="s">
        <v>94</v>
      </c>
      <c r="C489" s="150"/>
      <c r="D489" s="151"/>
    </row>
    <row r="490" spans="2:4">
      <c r="B490" s="15" t="s">
        <v>0</v>
      </c>
      <c r="C490" s="16"/>
      <c r="D490" s="90">
        <f>SUM(C453:C457)</f>
        <v>0</v>
      </c>
    </row>
    <row r="491" spans="2:4">
      <c r="B491" s="17" t="s">
        <v>1</v>
      </c>
      <c r="C491" s="18"/>
      <c r="D491" s="91">
        <f>SUM(C459:C467)</f>
        <v>0</v>
      </c>
    </row>
    <row r="492" spans="2:4">
      <c r="B492" s="17" t="s">
        <v>2</v>
      </c>
      <c r="C492" s="18"/>
      <c r="D492" s="91">
        <f>SUM(C469:C477)</f>
        <v>0</v>
      </c>
    </row>
    <row r="493" spans="2:4" ht="23" thickBot="1">
      <c r="B493" s="22" t="s">
        <v>3</v>
      </c>
      <c r="C493" s="23"/>
      <c r="D493" s="92">
        <f>SUM(C479:C487)</f>
        <v>0</v>
      </c>
    </row>
    <row r="494" spans="2:4" ht="23" thickTop="1">
      <c r="B494" s="36" t="s">
        <v>6</v>
      </c>
      <c r="C494" s="37"/>
      <c r="D494" s="24" t="e">
        <f>(D490+D491+D492+D493)/C449</f>
        <v>#DIV/0!</v>
      </c>
    </row>
    <row r="495" spans="2:4">
      <c r="B495" s="13" t="s">
        <v>19</v>
      </c>
      <c r="C495" s="14"/>
      <c r="D495" s="12" t="e">
        <f>(D490+D491+D492)/C449</f>
        <v>#DIV/0!</v>
      </c>
    </row>
    <row r="496" spans="2:4">
      <c r="B496" s="13" t="s">
        <v>20</v>
      </c>
      <c r="C496" s="14"/>
      <c r="D496" s="12" t="e">
        <f>(D490+D491)/C449</f>
        <v>#DIV/0!</v>
      </c>
    </row>
    <row r="497" spans="2:8">
      <c r="B497" s="13" t="s">
        <v>21</v>
      </c>
      <c r="C497" s="14"/>
      <c r="D497" s="12" t="e">
        <f>D492/C449</f>
        <v>#DIV/0!</v>
      </c>
    </row>
    <row r="498" spans="2:8" ht="23" thickBot="1">
      <c r="B498" s="38" t="s">
        <v>22</v>
      </c>
      <c r="C498" s="39"/>
      <c r="D498" s="8" t="e">
        <f>D493/C449</f>
        <v>#DIV/0!</v>
      </c>
    </row>
    <row r="499" spans="2:8" ht="23" thickTop="1">
      <c r="B499" s="93" t="s">
        <v>14</v>
      </c>
      <c r="C499" s="94"/>
      <c r="D499" s="95" t="e">
        <f>IF(B457="None", IF(B456="None",  IF(B455="None", (C453*D439+D491+D492+D493)/(C449), ((HLOOKUP(B455,'Summary Table'!$C$139:$AJ$144,2,FALSE))*C455+C453*D439+D491+D492+D493)/(C449)), ((HLOOKUP(B455,'Summary Table'!$C$139:$AJ$144,2,FALSE))*C455+(HLOOKUP(B456,'Summary Table'!$C$139:$AJ$144,2,FALSE))*C456+C453*D439+D491+D492+D493)/(C449)),((HLOOKUP(B455,'Summary Table'!$C$139:$AJ$144,2,FALSE))*C455+(HLOOKUP(B456,'Summary Table'!$C$139:$AJ$144,2,FALSE))*C456+HLOOKUP(B457,'Summary Table'!$C$139:$AJ$144,2,FALSE)*C457+C453*D439+D491+D492+D493)/(C449))</f>
        <v>#DIV/0!</v>
      </c>
    </row>
    <row r="500" spans="2:8">
      <c r="B500" s="96" t="s">
        <v>23</v>
      </c>
      <c r="C500" s="97"/>
      <c r="D500" s="98" t="e">
        <f>IF(B457="None", IF(B456="None",  IF(B455="None", (D490*D440+D491+D492)/C449, ((HLOOKUP(B455,'Summary Table'!$C$139:$AJ$144,3,FALSE))*C455+C453*D440+D491+D492)/(C449)), ((HLOOKUP(B455,'Summary Table'!$C$139:$AJ$144,3,FALSE))*C455+(HLOOKUP(B456,'Summary Table'!$C$139:$AJ$144,3,FALSE))*C456+C453*D440+D491+D492)/(C449)),((HLOOKUP(B455,'Summary Table'!$C$139:$AJ$144,3,FALSE))*C455+(HLOOKUP(B456,'Summary Table'!$C$139:$AJ$144,3,FALSE))*C456+HLOOKUP(B457,'Summary Table'!$C$139:$AJ$144,3,FALSE)*C457+C453*D440+D491+D492)/(C449))</f>
        <v>#DIV/0!</v>
      </c>
    </row>
    <row r="501" spans="2:8">
      <c r="B501" s="96" t="s">
        <v>24</v>
      </c>
      <c r="C501" s="97"/>
      <c r="D501" s="98" t="e">
        <f>IF(B457="None", IF(B456="None",  IF(B455="None", (C453*D441+D491)/(C449), ((HLOOKUP(B455,'Summary Table'!$C$139:$AJ$144,4,FALSE))*C455+C453*D441+D491)/(C449)), ((HLOOKUP(B455,'Summary Table'!$C$139:$AJ$144,4,FALSE))*C455+(HLOOKUP(B456,'Summary Table'!$C$139:$AJ$144,4,FALSE))*C456+C453*D441+D491)/(C449)),((HLOOKUP(B455,'Summary Table'!$C$139:$AJ$144,4,FALSE))*C455+(HLOOKUP(B456,'Summary Table'!$C$139:$AJ$144,4,FALSE))*C456+HLOOKUP(B457,'Summary Table'!$C$139:$AJ$144,4,FALSE)*C457+C453*D441+D491)/(C449))</f>
        <v>#DIV/0!</v>
      </c>
    </row>
    <row r="502" spans="2:8">
      <c r="B502" s="96" t="s">
        <v>25</v>
      </c>
      <c r="C502" s="97"/>
      <c r="D502" s="98" t="e">
        <f>IF(B457="None", IF(B456="None",  IF(B455="None", (C453*D442+D492)/(C449), ((HLOOKUP(B455,'Summary Table'!$C$139:$AJ$144,5,FALSE))*C455+C453*D442+D492)/(C449)), ((HLOOKUP(B455,'Summary Table'!$C$139:$AJ$144,5,FALSE))*C455+(HLOOKUP(B456,'Summary Table'!$C$139:$AJ$144,5,FALSE))*C456+C453*D442+D492)/(C449)),((HLOOKUP(B455,'Summary Table'!$C$139:$AJ$144,5,FALSE))*C455+(HLOOKUP(B456,'Summary Table'!$C$139:$AJ$144,5,FALSE))*C456+HLOOKUP(B457,'Summary Table'!$C$139:$AJ$144,5,FALSE)*C457+C453*D442+D492)/(C449))</f>
        <v>#DIV/0!</v>
      </c>
    </row>
    <row r="503" spans="2:8" ht="23" thickBot="1">
      <c r="B503" s="99" t="s">
        <v>26</v>
      </c>
      <c r="C503" s="100"/>
      <c r="D503" s="101" t="e">
        <f>IF(B457="None", IF(B456="None",  IF(B455="None", (C453*D443+D493)/(C449), ((HLOOKUP(B455,'Summary Table'!$C$139:$AJ$144,6,FALSE))*C455+C453*D443+D493)/(C449)), ((HLOOKUP(B455,'Summary Table'!$C$139:$AJ$144,6,FALSE))*C455+(HLOOKUP(B456,'Summary Table'!$C$139:$AJ$144,6,FALSE))*C456+C453*D443+D493)/(C449)),((HLOOKUP(B455,'Summary Table'!$C$139:$AJ$144,6,FALSE))*C455+(HLOOKUP(B456,'Summary Table'!$C$139:$AJ$144,6,FALSE))*C456+HLOOKUP(B457,'Summary Table'!$C$139:$AJ$144,6,FALSE)*C457+C453*D443+D493)/(C449))</f>
        <v>#DIV/0!</v>
      </c>
    </row>
    <row r="504" spans="2:8" ht="23" thickTop="1">
      <c r="C504" s="32"/>
      <c r="D504" s="26"/>
    </row>
    <row r="505" spans="2:8" ht="23" thickBot="1">
      <c r="C505" s="32"/>
      <c r="D505" s="26"/>
    </row>
    <row r="506" spans="2:8" ht="25" thickTop="1">
      <c r="B506" s="146" t="s">
        <v>95</v>
      </c>
      <c r="C506" s="147">
        <v>1</v>
      </c>
      <c r="D506" s="148" t="str">
        <f>"/"&amp;B513&amp;""</f>
        <v>/</v>
      </c>
    </row>
    <row r="507" spans="2:8">
      <c r="B507" s="65"/>
      <c r="C507" s="5" t="s">
        <v>8</v>
      </c>
      <c r="D507" s="19" t="s">
        <v>9</v>
      </c>
    </row>
    <row r="508" spans="2:8">
      <c r="B508" s="21" t="s">
        <v>4</v>
      </c>
      <c r="C508" s="66"/>
      <c r="D508" s="67" t="s">
        <v>15</v>
      </c>
      <c r="E508" s="4"/>
      <c r="F508" s="4"/>
      <c r="G508" s="56"/>
      <c r="H508" s="57"/>
    </row>
    <row r="509" spans="2:8" ht="23" thickBot="1">
      <c r="B509" s="21" t="s">
        <v>27</v>
      </c>
      <c r="C509" s="66"/>
      <c r="D509" s="67" t="s">
        <v>15</v>
      </c>
      <c r="E509" s="3"/>
      <c r="F509" s="4"/>
      <c r="G509" s="55"/>
      <c r="H509" s="57"/>
    </row>
    <row r="510" spans="2:8" ht="23" thickBot="1">
      <c r="B510" s="68"/>
      <c r="C510" s="20"/>
      <c r="D510" s="69"/>
    </row>
    <row r="511" spans="2:8" ht="31" thickBot="1">
      <c r="B511" s="70" t="s">
        <v>7</v>
      </c>
      <c r="C511" s="71" t="s">
        <v>10</v>
      </c>
      <c r="D511" s="72" t="s">
        <v>9</v>
      </c>
    </row>
    <row r="512" spans="2:8">
      <c r="B512" s="73" t="s">
        <v>29</v>
      </c>
      <c r="C512" s="74"/>
      <c r="D512" s="75"/>
    </row>
    <row r="513" spans="2:4" ht="23" thickBot="1">
      <c r="B513" s="76"/>
      <c r="C513" s="77">
        <f>C508</f>
        <v>0</v>
      </c>
      <c r="D513" s="78" t="s">
        <v>15</v>
      </c>
    </row>
    <row r="514" spans="2:4">
      <c r="B514" s="73" t="s">
        <v>30</v>
      </c>
      <c r="C514" s="79"/>
      <c r="D514" s="75"/>
    </row>
    <row r="515" spans="2:4">
      <c r="B515" s="80" t="s">
        <v>36</v>
      </c>
      <c r="C515" s="81"/>
      <c r="D515" s="78" t="s">
        <v>15</v>
      </c>
    </row>
    <row r="516" spans="2:4">
      <c r="B516" s="80" t="s">
        <v>36</v>
      </c>
      <c r="C516" s="81"/>
      <c r="D516" s="78" t="s">
        <v>15</v>
      </c>
    </row>
    <row r="517" spans="2:4">
      <c r="B517" s="80" t="s">
        <v>36</v>
      </c>
      <c r="C517" s="81"/>
      <c r="D517" s="78" t="s">
        <v>15</v>
      </c>
    </row>
    <row r="518" spans="2:4">
      <c r="B518" s="82" t="s">
        <v>12</v>
      </c>
      <c r="C518" s="83"/>
      <c r="D518" s="84"/>
    </row>
    <row r="519" spans="2:4">
      <c r="B519" s="76"/>
      <c r="C519" s="81"/>
      <c r="D519" s="78" t="s">
        <v>15</v>
      </c>
    </row>
    <row r="520" spans="2:4">
      <c r="B520" s="76"/>
      <c r="C520" s="81"/>
      <c r="D520" s="78" t="s">
        <v>15</v>
      </c>
    </row>
    <row r="521" spans="2:4">
      <c r="B521" s="76"/>
      <c r="C521" s="81"/>
      <c r="D521" s="78" t="s">
        <v>15</v>
      </c>
    </row>
    <row r="522" spans="2:4">
      <c r="B522" s="76"/>
      <c r="C522" s="81"/>
      <c r="D522" s="78" t="s">
        <v>15</v>
      </c>
    </row>
    <row r="523" spans="2:4">
      <c r="B523" s="76"/>
      <c r="C523" s="81"/>
      <c r="D523" s="78" t="s">
        <v>15</v>
      </c>
    </row>
    <row r="524" spans="2:4">
      <c r="B524" s="76"/>
      <c r="C524" s="81"/>
      <c r="D524" s="78" t="s">
        <v>15</v>
      </c>
    </row>
    <row r="525" spans="2:4">
      <c r="B525" s="76"/>
      <c r="C525" s="81"/>
      <c r="D525" s="78" t="s">
        <v>15</v>
      </c>
    </row>
    <row r="526" spans="2:4">
      <c r="B526" s="76"/>
      <c r="C526" s="81"/>
      <c r="D526" s="78" t="s">
        <v>15</v>
      </c>
    </row>
    <row r="527" spans="2:4">
      <c r="B527" s="76"/>
      <c r="C527" s="81"/>
      <c r="D527" s="78" t="s">
        <v>15</v>
      </c>
    </row>
    <row r="528" spans="2:4">
      <c r="B528" s="82" t="s">
        <v>11</v>
      </c>
      <c r="C528" s="83"/>
      <c r="D528" s="84"/>
    </row>
    <row r="529" spans="2:4">
      <c r="B529" s="76"/>
      <c r="C529" s="85"/>
      <c r="D529" s="78" t="s">
        <v>15</v>
      </c>
    </row>
    <row r="530" spans="2:4">
      <c r="B530" s="76"/>
      <c r="C530" s="85"/>
      <c r="D530" s="78" t="s">
        <v>15</v>
      </c>
    </row>
    <row r="531" spans="2:4">
      <c r="B531" s="76"/>
      <c r="C531" s="85"/>
      <c r="D531" s="78" t="s">
        <v>15</v>
      </c>
    </row>
    <row r="532" spans="2:4">
      <c r="B532" s="76"/>
      <c r="C532" s="85"/>
      <c r="D532" s="78" t="s">
        <v>15</v>
      </c>
    </row>
    <row r="533" spans="2:4">
      <c r="B533" s="76"/>
      <c r="C533" s="85"/>
      <c r="D533" s="78" t="s">
        <v>15</v>
      </c>
    </row>
    <row r="534" spans="2:4">
      <c r="B534" s="76"/>
      <c r="C534" s="85"/>
      <c r="D534" s="78" t="s">
        <v>15</v>
      </c>
    </row>
    <row r="535" spans="2:4">
      <c r="B535" s="76"/>
      <c r="C535" s="85"/>
      <c r="D535" s="78" t="s">
        <v>15</v>
      </c>
    </row>
    <row r="536" spans="2:4">
      <c r="B536" s="76"/>
      <c r="C536" s="85"/>
      <c r="D536" s="78" t="s">
        <v>15</v>
      </c>
    </row>
    <row r="537" spans="2:4">
      <c r="B537" s="76"/>
      <c r="C537" s="85"/>
      <c r="D537" s="78" t="s">
        <v>15</v>
      </c>
    </row>
    <row r="538" spans="2:4">
      <c r="B538" s="82" t="s">
        <v>13</v>
      </c>
      <c r="C538" s="83"/>
      <c r="D538" s="84"/>
    </row>
    <row r="539" spans="2:4">
      <c r="B539" s="86"/>
      <c r="C539" s="85"/>
      <c r="D539" s="78" t="s">
        <v>15</v>
      </c>
    </row>
    <row r="540" spans="2:4">
      <c r="B540" s="86"/>
      <c r="C540" s="85"/>
      <c r="D540" s="78" t="s">
        <v>15</v>
      </c>
    </row>
    <row r="541" spans="2:4">
      <c r="B541" s="86"/>
      <c r="C541" s="85"/>
      <c r="D541" s="78" t="s">
        <v>15</v>
      </c>
    </row>
    <row r="542" spans="2:4">
      <c r="B542" s="86"/>
      <c r="C542" s="85"/>
      <c r="D542" s="78" t="s">
        <v>15</v>
      </c>
    </row>
    <row r="543" spans="2:4">
      <c r="B543" s="86"/>
      <c r="C543" s="85"/>
      <c r="D543" s="78" t="s">
        <v>15</v>
      </c>
    </row>
    <row r="544" spans="2:4">
      <c r="B544" s="86"/>
      <c r="C544" s="85"/>
      <c r="D544" s="78" t="s">
        <v>15</v>
      </c>
    </row>
    <row r="545" spans="2:4">
      <c r="B545" s="86"/>
      <c r="C545" s="85"/>
      <c r="D545" s="78" t="s">
        <v>15</v>
      </c>
    </row>
    <row r="546" spans="2:4">
      <c r="B546" s="86"/>
      <c r="C546" s="85"/>
      <c r="D546" s="78" t="s">
        <v>15</v>
      </c>
    </row>
    <row r="547" spans="2:4" ht="23" thickBot="1">
      <c r="B547" s="87"/>
      <c r="C547" s="88"/>
      <c r="D547" s="89" t="s">
        <v>15</v>
      </c>
    </row>
    <row r="548" spans="2:4" ht="23" thickBot="1">
      <c r="B548" s="9"/>
      <c r="C548" s="10"/>
      <c r="D548" s="11"/>
    </row>
    <row r="549" spans="2:4" ht="25" thickBot="1">
      <c r="B549" s="149" t="s">
        <v>96</v>
      </c>
      <c r="C549" s="150"/>
      <c r="D549" s="151"/>
    </row>
    <row r="550" spans="2:4">
      <c r="B550" s="15" t="s">
        <v>0</v>
      </c>
      <c r="C550" s="16"/>
      <c r="D550" s="90">
        <f>SUM(C513:C517)</f>
        <v>0</v>
      </c>
    </row>
    <row r="551" spans="2:4">
      <c r="B551" s="17" t="s">
        <v>1</v>
      </c>
      <c r="C551" s="18"/>
      <c r="D551" s="91">
        <f>SUM(C519:C527)</f>
        <v>0</v>
      </c>
    </row>
    <row r="552" spans="2:4">
      <c r="B552" s="17" t="s">
        <v>2</v>
      </c>
      <c r="C552" s="18"/>
      <c r="D552" s="91">
        <f>SUM(C529:C537)</f>
        <v>0</v>
      </c>
    </row>
    <row r="553" spans="2:4" ht="23" thickBot="1">
      <c r="B553" s="22" t="s">
        <v>3</v>
      </c>
      <c r="C553" s="23"/>
      <c r="D553" s="92">
        <f>SUM(C539:C547)</f>
        <v>0</v>
      </c>
    </row>
    <row r="554" spans="2:4" ht="23" thickTop="1">
      <c r="B554" s="36" t="s">
        <v>6</v>
      </c>
      <c r="C554" s="37"/>
      <c r="D554" s="24" t="e">
        <f>(D550+D551+D552+D553)/C509</f>
        <v>#DIV/0!</v>
      </c>
    </row>
    <row r="555" spans="2:4">
      <c r="B555" s="13" t="s">
        <v>19</v>
      </c>
      <c r="C555" s="14"/>
      <c r="D555" s="12" t="e">
        <f>(D550+D551+D552)/C509</f>
        <v>#DIV/0!</v>
      </c>
    </row>
    <row r="556" spans="2:4">
      <c r="B556" s="13" t="s">
        <v>20</v>
      </c>
      <c r="C556" s="14"/>
      <c r="D556" s="12" t="e">
        <f>(D550+D551)/C509</f>
        <v>#DIV/0!</v>
      </c>
    </row>
    <row r="557" spans="2:4">
      <c r="B557" s="13" t="s">
        <v>21</v>
      </c>
      <c r="C557" s="14"/>
      <c r="D557" s="12" t="e">
        <f>D552/C509</f>
        <v>#DIV/0!</v>
      </c>
    </row>
    <row r="558" spans="2:4" ht="23" thickBot="1">
      <c r="B558" s="38" t="s">
        <v>22</v>
      </c>
      <c r="C558" s="39"/>
      <c r="D558" s="8" t="e">
        <f>D553/C509</f>
        <v>#DIV/0!</v>
      </c>
    </row>
    <row r="559" spans="2:4" ht="23" thickTop="1">
      <c r="B559" s="93" t="s">
        <v>14</v>
      </c>
      <c r="C559" s="94"/>
      <c r="D559" s="95" t="e">
        <f>IF(B517="None", IF(B516="None",  IF(B515="None", (C513*D499+D551+D552+D553)/(C509), ((HLOOKUP(B515,'Summary Table'!$C$139:$AJ$144,2,FALSE))*C515+C513*D499+D551+D552+D553)/(C509)), ((HLOOKUP(B515,'Summary Table'!$C$139:$AJ$144,2,FALSE))*C515+(HLOOKUP(B516,'Summary Table'!$C$139:$AJ$144,2,FALSE))*C516+C513*D499+D551+D552+D553)/(C509)),((HLOOKUP(B515,'Summary Table'!$C$139:$AJ$144,2,FALSE))*C515+(HLOOKUP(B516,'Summary Table'!$C$139:$AJ$144,2,FALSE))*C516+HLOOKUP(B517,'Summary Table'!$C$139:$AJ$144,2,FALSE)*C517+C513*D499+D551+D552+D553)/(C509))</f>
        <v>#DIV/0!</v>
      </c>
    </row>
    <row r="560" spans="2:4">
      <c r="B560" s="96" t="s">
        <v>23</v>
      </c>
      <c r="C560" s="97"/>
      <c r="D560" s="98" t="e">
        <f>IF(B517="None", IF(B516="None",  IF(B515="None", (D550*D500+D551+D552)/C509, ((HLOOKUP(B515,'Summary Table'!$C$139:$AJ$144,3,FALSE))*C515+C513*D500+D551+D552)/(C509)), ((HLOOKUP(B515,'Summary Table'!$C$139:$AJ$144,3,FALSE))*C515+(HLOOKUP(B516,'Summary Table'!$C$139:$AJ$144,3,FALSE))*C516+C513*D500+D551+D552)/(C509)),((HLOOKUP(B515,'Summary Table'!$C$139:$AJ$144,3,FALSE))*C515+(HLOOKUP(B516,'Summary Table'!$C$139:$AJ$144,3,FALSE))*C516+HLOOKUP(B517,'Summary Table'!$C$139:$AJ$144,3,FALSE)*C517+C513*D500+D551+D552)/(C509))</f>
        <v>#DIV/0!</v>
      </c>
    </row>
    <row r="561" spans="2:8">
      <c r="B561" s="96" t="s">
        <v>24</v>
      </c>
      <c r="C561" s="97"/>
      <c r="D561" s="98" t="e">
        <f>IF(B517="None", IF(B516="None",  IF(B515="None", (C513*D501+D551)/(C509), ((HLOOKUP(B515,'Summary Table'!$C$139:$AJ$144,4,FALSE))*C515+C513*D501+D551)/(C509)), ((HLOOKUP(B515,'Summary Table'!$C$139:$AJ$144,4,FALSE))*C515+(HLOOKUP(B516,'Summary Table'!$C$139:$AJ$144,4,FALSE))*C516+C513*D501+D551)/(C509)),((HLOOKUP(B515,'Summary Table'!$C$139:$AJ$144,4,FALSE))*C515+(HLOOKUP(B516,'Summary Table'!$C$139:$AJ$144,4,FALSE))*C516+HLOOKUP(B517,'Summary Table'!$C$139:$AJ$144,4,FALSE)*C517+C513*D501+D551)/(C509))</f>
        <v>#DIV/0!</v>
      </c>
    </row>
    <row r="562" spans="2:8">
      <c r="B562" s="96" t="s">
        <v>25</v>
      </c>
      <c r="C562" s="97"/>
      <c r="D562" s="98" t="e">
        <f>IF(B517="None", IF(B516="None",  IF(B515="None", (C513*D502+D552)/(C509), ((HLOOKUP(B515,'Summary Table'!$C$139:$AJ$144,5,FALSE))*C515+C513*D502+D552)/(C509)), ((HLOOKUP(B515,'Summary Table'!$C$139:$AJ$144,5,FALSE))*C515+(HLOOKUP(B516,'Summary Table'!$C$139:$AJ$144,5,FALSE))*C516+C513*D502+D552)/(C509)),((HLOOKUP(B515,'Summary Table'!$C$139:$AJ$144,5,FALSE))*C515+(HLOOKUP(B516,'Summary Table'!$C$139:$AJ$144,5,FALSE))*C516+HLOOKUP(B517,'Summary Table'!$C$139:$AJ$144,5,FALSE)*C517+C513*D502+D552)/(C509))</f>
        <v>#DIV/0!</v>
      </c>
    </row>
    <row r="563" spans="2:8" ht="23" thickBot="1">
      <c r="B563" s="99" t="s">
        <v>26</v>
      </c>
      <c r="C563" s="100"/>
      <c r="D563" s="101" t="e">
        <f>IF(B517="None", IF(B516="None",  IF(B515="None", (C513*D503+D553)/(C509), ((HLOOKUP(B515,'Summary Table'!$C$139:$AJ$144,6,FALSE))*C515+C513*D503+D553)/(C509)), ((HLOOKUP(B515,'Summary Table'!$C$139:$AJ$144,6,FALSE))*C515+(HLOOKUP(B516,'Summary Table'!$C$139:$AJ$144,6,FALSE))*C516+C513*D503+D553)/(C509)),((HLOOKUP(B515,'Summary Table'!$C$139:$AJ$144,6,FALSE))*C515+(HLOOKUP(B516,'Summary Table'!$C$139:$AJ$144,6,FALSE))*C516+HLOOKUP(B517,'Summary Table'!$C$139:$AJ$144,6,FALSE)*C517+C513*D503+D553)/(C509))</f>
        <v>#DIV/0!</v>
      </c>
    </row>
    <row r="564" spans="2:8" ht="23" thickTop="1">
      <c r="C564" s="32"/>
      <c r="D564" s="26"/>
    </row>
    <row r="565" spans="2:8" ht="23" thickBot="1">
      <c r="C565" s="32"/>
      <c r="D565" s="26"/>
    </row>
    <row r="566" spans="2:8" ht="25" thickTop="1">
      <c r="B566" s="146" t="s">
        <v>97</v>
      </c>
      <c r="C566" s="147">
        <v>1</v>
      </c>
      <c r="D566" s="148" t="str">
        <f>"/"&amp;B573&amp;""</f>
        <v>/</v>
      </c>
    </row>
    <row r="567" spans="2:8">
      <c r="B567" s="65"/>
      <c r="C567" s="5" t="s">
        <v>8</v>
      </c>
      <c r="D567" s="19" t="s">
        <v>9</v>
      </c>
    </row>
    <row r="568" spans="2:8">
      <c r="B568" s="21" t="s">
        <v>4</v>
      </c>
      <c r="C568" s="66"/>
      <c r="D568" s="67" t="s">
        <v>15</v>
      </c>
      <c r="E568" s="4"/>
      <c r="F568" s="4"/>
      <c r="G568" s="56"/>
      <c r="H568" s="57"/>
    </row>
    <row r="569" spans="2:8" ht="23" thickBot="1">
      <c r="B569" s="21" t="s">
        <v>27</v>
      </c>
      <c r="C569" s="66"/>
      <c r="D569" s="67" t="s">
        <v>15</v>
      </c>
      <c r="E569" s="3"/>
      <c r="F569" s="4"/>
      <c r="G569" s="55"/>
      <c r="H569" s="57"/>
    </row>
    <row r="570" spans="2:8" ht="23" thickBot="1">
      <c r="B570" s="68"/>
      <c r="C570" s="20"/>
      <c r="D570" s="69"/>
    </row>
    <row r="571" spans="2:8" ht="31" thickBot="1">
      <c r="B571" s="70" t="s">
        <v>7</v>
      </c>
      <c r="C571" s="71" t="s">
        <v>10</v>
      </c>
      <c r="D571" s="72" t="s">
        <v>9</v>
      </c>
    </row>
    <row r="572" spans="2:8">
      <c r="B572" s="73" t="s">
        <v>29</v>
      </c>
      <c r="C572" s="74"/>
      <c r="D572" s="75"/>
    </row>
    <row r="573" spans="2:8" ht="23" thickBot="1">
      <c r="B573" s="76"/>
      <c r="C573" s="77">
        <f>C568</f>
        <v>0</v>
      </c>
      <c r="D573" s="78" t="s">
        <v>15</v>
      </c>
    </row>
    <row r="574" spans="2:8">
      <c r="B574" s="73" t="s">
        <v>30</v>
      </c>
      <c r="C574" s="79"/>
      <c r="D574" s="75"/>
    </row>
    <row r="575" spans="2:8">
      <c r="B575" s="80" t="s">
        <v>36</v>
      </c>
      <c r="C575" s="81"/>
      <c r="D575" s="78" t="s">
        <v>15</v>
      </c>
    </row>
    <row r="576" spans="2:8">
      <c r="B576" s="80" t="s">
        <v>36</v>
      </c>
      <c r="C576" s="81"/>
      <c r="D576" s="78" t="s">
        <v>15</v>
      </c>
    </row>
    <row r="577" spans="2:4">
      <c r="B577" s="80" t="s">
        <v>36</v>
      </c>
      <c r="C577" s="81"/>
      <c r="D577" s="78" t="s">
        <v>15</v>
      </c>
    </row>
    <row r="578" spans="2:4">
      <c r="B578" s="82" t="s">
        <v>12</v>
      </c>
      <c r="C578" s="83"/>
      <c r="D578" s="84"/>
    </row>
    <row r="579" spans="2:4">
      <c r="B579" s="76"/>
      <c r="C579" s="81"/>
      <c r="D579" s="78" t="s">
        <v>15</v>
      </c>
    </row>
    <row r="580" spans="2:4">
      <c r="B580" s="76"/>
      <c r="C580" s="81"/>
      <c r="D580" s="78" t="s">
        <v>15</v>
      </c>
    </row>
    <row r="581" spans="2:4">
      <c r="B581" s="76"/>
      <c r="C581" s="81"/>
      <c r="D581" s="78" t="s">
        <v>15</v>
      </c>
    </row>
    <row r="582" spans="2:4">
      <c r="B582" s="76"/>
      <c r="C582" s="81"/>
      <c r="D582" s="78" t="s">
        <v>15</v>
      </c>
    </row>
    <row r="583" spans="2:4">
      <c r="B583" s="76"/>
      <c r="C583" s="81"/>
      <c r="D583" s="78" t="s">
        <v>15</v>
      </c>
    </row>
    <row r="584" spans="2:4">
      <c r="B584" s="76"/>
      <c r="C584" s="81"/>
      <c r="D584" s="78" t="s">
        <v>15</v>
      </c>
    </row>
    <row r="585" spans="2:4">
      <c r="B585" s="76"/>
      <c r="C585" s="81"/>
      <c r="D585" s="78" t="s">
        <v>15</v>
      </c>
    </row>
    <row r="586" spans="2:4">
      <c r="B586" s="76"/>
      <c r="C586" s="81"/>
      <c r="D586" s="78" t="s">
        <v>15</v>
      </c>
    </row>
    <row r="587" spans="2:4">
      <c r="B587" s="76"/>
      <c r="C587" s="81"/>
      <c r="D587" s="78" t="s">
        <v>15</v>
      </c>
    </row>
    <row r="588" spans="2:4">
      <c r="B588" s="82" t="s">
        <v>11</v>
      </c>
      <c r="C588" s="83"/>
      <c r="D588" s="84"/>
    </row>
    <row r="589" spans="2:4">
      <c r="B589" s="76"/>
      <c r="C589" s="85"/>
      <c r="D589" s="78" t="s">
        <v>15</v>
      </c>
    </row>
    <row r="590" spans="2:4">
      <c r="B590" s="76"/>
      <c r="C590" s="85"/>
      <c r="D590" s="78" t="s">
        <v>15</v>
      </c>
    </row>
    <row r="591" spans="2:4">
      <c r="B591" s="76"/>
      <c r="C591" s="85"/>
      <c r="D591" s="78" t="s">
        <v>15</v>
      </c>
    </row>
    <row r="592" spans="2:4">
      <c r="B592" s="76"/>
      <c r="C592" s="85"/>
      <c r="D592" s="78" t="s">
        <v>15</v>
      </c>
    </row>
    <row r="593" spans="2:4">
      <c r="B593" s="76"/>
      <c r="C593" s="85"/>
      <c r="D593" s="78" t="s">
        <v>15</v>
      </c>
    </row>
    <row r="594" spans="2:4">
      <c r="B594" s="76"/>
      <c r="C594" s="85"/>
      <c r="D594" s="78" t="s">
        <v>15</v>
      </c>
    </row>
    <row r="595" spans="2:4">
      <c r="B595" s="76"/>
      <c r="C595" s="85"/>
      <c r="D595" s="78" t="s">
        <v>15</v>
      </c>
    </row>
    <row r="596" spans="2:4">
      <c r="B596" s="76"/>
      <c r="C596" s="85"/>
      <c r="D596" s="78" t="s">
        <v>15</v>
      </c>
    </row>
    <row r="597" spans="2:4">
      <c r="B597" s="76"/>
      <c r="C597" s="85"/>
      <c r="D597" s="78" t="s">
        <v>15</v>
      </c>
    </row>
    <row r="598" spans="2:4">
      <c r="B598" s="82" t="s">
        <v>13</v>
      </c>
      <c r="C598" s="83"/>
      <c r="D598" s="84"/>
    </row>
    <row r="599" spans="2:4">
      <c r="B599" s="86"/>
      <c r="C599" s="85"/>
      <c r="D599" s="78" t="s">
        <v>15</v>
      </c>
    </row>
    <row r="600" spans="2:4">
      <c r="B600" s="86"/>
      <c r="C600" s="85"/>
      <c r="D600" s="78" t="s">
        <v>15</v>
      </c>
    </row>
    <row r="601" spans="2:4">
      <c r="B601" s="86"/>
      <c r="C601" s="85"/>
      <c r="D601" s="78" t="s">
        <v>15</v>
      </c>
    </row>
    <row r="602" spans="2:4">
      <c r="B602" s="86"/>
      <c r="C602" s="85"/>
      <c r="D602" s="78" t="s">
        <v>15</v>
      </c>
    </row>
    <row r="603" spans="2:4">
      <c r="B603" s="86"/>
      <c r="C603" s="85"/>
      <c r="D603" s="78" t="s">
        <v>15</v>
      </c>
    </row>
    <row r="604" spans="2:4">
      <c r="B604" s="86"/>
      <c r="C604" s="85"/>
      <c r="D604" s="78" t="s">
        <v>15</v>
      </c>
    </row>
    <row r="605" spans="2:4">
      <c r="B605" s="86"/>
      <c r="C605" s="85"/>
      <c r="D605" s="78" t="s">
        <v>15</v>
      </c>
    </row>
    <row r="606" spans="2:4">
      <c r="B606" s="86"/>
      <c r="C606" s="85"/>
      <c r="D606" s="78" t="s">
        <v>15</v>
      </c>
    </row>
    <row r="607" spans="2:4" ht="23" thickBot="1">
      <c r="B607" s="87"/>
      <c r="C607" s="88"/>
      <c r="D607" s="89" t="s">
        <v>15</v>
      </c>
    </row>
    <row r="608" spans="2:4" ht="23" thickBot="1">
      <c r="B608" s="9"/>
      <c r="C608" s="10"/>
      <c r="D608" s="11"/>
    </row>
    <row r="609" spans="2:4" ht="25" thickBot="1">
      <c r="B609" s="149" t="s">
        <v>98</v>
      </c>
      <c r="C609" s="150"/>
      <c r="D609" s="151"/>
    </row>
    <row r="610" spans="2:4">
      <c r="B610" s="15" t="s">
        <v>0</v>
      </c>
      <c r="C610" s="16"/>
      <c r="D610" s="90">
        <f>SUM(C573:C577)</f>
        <v>0</v>
      </c>
    </row>
    <row r="611" spans="2:4">
      <c r="B611" s="17" t="s">
        <v>1</v>
      </c>
      <c r="C611" s="18"/>
      <c r="D611" s="91">
        <f>SUM(C579:C587)</f>
        <v>0</v>
      </c>
    </row>
    <row r="612" spans="2:4">
      <c r="B612" s="17" t="s">
        <v>2</v>
      </c>
      <c r="C612" s="18"/>
      <c r="D612" s="91">
        <f>SUM(C589:C597)</f>
        <v>0</v>
      </c>
    </row>
    <row r="613" spans="2:4" ht="23" thickBot="1">
      <c r="B613" s="22" t="s">
        <v>3</v>
      </c>
      <c r="C613" s="23"/>
      <c r="D613" s="92">
        <f>SUM(C599:C607)</f>
        <v>0</v>
      </c>
    </row>
    <row r="614" spans="2:4" ht="23" thickTop="1">
      <c r="B614" s="36" t="s">
        <v>6</v>
      </c>
      <c r="C614" s="37"/>
      <c r="D614" s="24" t="e">
        <f>(D610+D611+D612+D613)/C569</f>
        <v>#DIV/0!</v>
      </c>
    </row>
    <row r="615" spans="2:4">
      <c r="B615" s="13" t="s">
        <v>19</v>
      </c>
      <c r="C615" s="14"/>
      <c r="D615" s="12" t="e">
        <f>(D610+D611+D612)/C569</f>
        <v>#DIV/0!</v>
      </c>
    </row>
    <row r="616" spans="2:4">
      <c r="B616" s="13" t="s">
        <v>20</v>
      </c>
      <c r="C616" s="14"/>
      <c r="D616" s="12" t="e">
        <f>(D610+D611)/C569</f>
        <v>#DIV/0!</v>
      </c>
    </row>
    <row r="617" spans="2:4">
      <c r="B617" s="13" t="s">
        <v>21</v>
      </c>
      <c r="C617" s="14"/>
      <c r="D617" s="12" t="e">
        <f>D612/C569</f>
        <v>#DIV/0!</v>
      </c>
    </row>
    <row r="618" spans="2:4" ht="23" thickBot="1">
      <c r="B618" s="38" t="s">
        <v>22</v>
      </c>
      <c r="C618" s="39"/>
      <c r="D618" s="8" t="e">
        <f>D613/C569</f>
        <v>#DIV/0!</v>
      </c>
    </row>
    <row r="619" spans="2:4" ht="23" thickTop="1">
      <c r="B619" s="93" t="s">
        <v>14</v>
      </c>
      <c r="C619" s="94"/>
      <c r="D619" s="95" t="e">
        <f>IF(B577="None", IF(B576="None",  IF(B575="None", (C573*D559+D611+D612+D613)/(C569), ((HLOOKUP(B575,'Summary Table'!$C$139:$AJ$144,2,FALSE))*C575+C573*D559+D611+D612+D613)/(C569)), ((HLOOKUP(B575,'Summary Table'!$C$139:$AJ$144,2,FALSE))*C575+(HLOOKUP(B576,'Summary Table'!$C$139:$AJ$144,2,FALSE))*C576+C573*D559+D611+D612+D613)/(C569)),((HLOOKUP(B575,'Summary Table'!$C$139:$AJ$144,2,FALSE))*C575+(HLOOKUP(B576,'Summary Table'!$C$139:$AJ$144,2,FALSE))*C576+HLOOKUP(B577,'Summary Table'!$C$139:$AJ$144,2,FALSE)*C577+C573*D559+D611+D612+D613)/(C569))</f>
        <v>#DIV/0!</v>
      </c>
    </row>
    <row r="620" spans="2:4">
      <c r="B620" s="96" t="s">
        <v>23</v>
      </c>
      <c r="C620" s="97"/>
      <c r="D620" s="98" t="e">
        <f>IF(B577="None", IF(B576="None",  IF(B575="None", (D610*D560+D611+D612)/C569, ((HLOOKUP(B575,'Summary Table'!$C$139:$AJ$144,3,FALSE))*C575+C573*D560+D611+D612)/(C569)), ((HLOOKUP(B575,'Summary Table'!$C$139:$AJ$144,3,FALSE))*C575+(HLOOKUP(B576,'Summary Table'!$C$139:$AJ$144,3,FALSE))*C576+C573*D560+D611+D612)/(C569)),((HLOOKUP(B575,'Summary Table'!$C$139:$AJ$144,3,FALSE))*C575+(HLOOKUP(B576,'Summary Table'!$C$139:$AJ$144,3,FALSE))*C576+HLOOKUP(B577,'Summary Table'!$C$139:$AJ$144,3,FALSE)*C577+C573*D560+D611+D612)/(C569))</f>
        <v>#DIV/0!</v>
      </c>
    </row>
    <row r="621" spans="2:4">
      <c r="B621" s="96" t="s">
        <v>24</v>
      </c>
      <c r="C621" s="97"/>
      <c r="D621" s="98" t="e">
        <f>IF(B577="None", IF(B576="None",  IF(B575="None", (C573*D561+D611)/(C569), ((HLOOKUP(B575,'Summary Table'!$C$139:$AJ$144,4,FALSE))*C575+C573*D561+D611)/(C569)), ((HLOOKUP(B575,'Summary Table'!$C$139:$AJ$144,4,FALSE))*C575+(HLOOKUP(B576,'Summary Table'!$C$139:$AJ$144,4,FALSE))*C576+C573*D561+D611)/(C569)),((HLOOKUP(B575,'Summary Table'!$C$139:$AJ$144,4,FALSE))*C575+(HLOOKUP(B576,'Summary Table'!$C$139:$AJ$144,4,FALSE))*C576+HLOOKUP(B577,'Summary Table'!$C$139:$AJ$144,4,FALSE)*C577+C573*D561+D611)/(C569))</f>
        <v>#DIV/0!</v>
      </c>
    </row>
    <row r="622" spans="2:4">
      <c r="B622" s="96" t="s">
        <v>25</v>
      </c>
      <c r="C622" s="97"/>
      <c r="D622" s="98" t="e">
        <f>IF(B577="None", IF(B576="None",  IF(B575="None", (C573*D562+D612)/(C569), ((HLOOKUP(B575,'Summary Table'!$C$139:$AJ$144,5,FALSE))*C575+C573*D562+D612)/(C569)), ((HLOOKUP(B575,'Summary Table'!$C$139:$AJ$144,5,FALSE))*C575+(HLOOKUP(B576,'Summary Table'!$C$139:$AJ$144,5,FALSE))*C576+C573*D562+D612)/(C569)),((HLOOKUP(B575,'Summary Table'!$C$139:$AJ$144,5,FALSE))*C575+(HLOOKUP(B576,'Summary Table'!$C$139:$AJ$144,5,FALSE))*C576+HLOOKUP(B577,'Summary Table'!$C$139:$AJ$144,5,FALSE)*C577+C573*D562+D612)/(C569))</f>
        <v>#DIV/0!</v>
      </c>
    </row>
    <row r="623" spans="2:4" ht="23" thickBot="1">
      <c r="B623" s="99" t="s">
        <v>26</v>
      </c>
      <c r="C623" s="100"/>
      <c r="D623" s="101" t="e">
        <f>IF(B577="None", IF(B576="None",  IF(B575="None", (C573*D563+D613)/(C569), ((HLOOKUP(B575,'Summary Table'!$C$139:$AJ$144,6,FALSE))*C575+C573*D563+D613)/(C569)), ((HLOOKUP(B575,'Summary Table'!$C$139:$AJ$144,6,FALSE))*C575+(HLOOKUP(B576,'Summary Table'!$C$139:$AJ$144,6,FALSE))*C576+C573*D563+D613)/(C569)),((HLOOKUP(B575,'Summary Table'!$C$139:$AJ$144,6,FALSE))*C575+(HLOOKUP(B576,'Summary Table'!$C$139:$AJ$144,6,FALSE))*C576+HLOOKUP(B577,'Summary Table'!$C$139:$AJ$144,6,FALSE)*C577+C573*D563+D613)/(C569))</f>
        <v>#DIV/0!</v>
      </c>
    </row>
    <row r="624" spans="2:4" ht="23" thickTop="1">
      <c r="B624" s="3"/>
      <c r="C624" s="7"/>
      <c r="D624" s="26"/>
    </row>
    <row r="625" spans="2:8" ht="23" thickBot="1">
      <c r="B625" s="3"/>
      <c r="C625" s="7"/>
      <c r="D625" s="26"/>
    </row>
    <row r="626" spans="2:8" ht="25" thickTop="1">
      <c r="B626" s="146" t="s">
        <v>99</v>
      </c>
      <c r="C626" s="147">
        <v>1</v>
      </c>
      <c r="D626" s="148" t="str">
        <f>"/"&amp;B633&amp;""</f>
        <v>/</v>
      </c>
    </row>
    <row r="627" spans="2:8">
      <c r="B627" s="65"/>
      <c r="C627" s="5" t="s">
        <v>8</v>
      </c>
      <c r="D627" s="19" t="s">
        <v>9</v>
      </c>
    </row>
    <row r="628" spans="2:8">
      <c r="B628" s="21" t="s">
        <v>4</v>
      </c>
      <c r="C628" s="66"/>
      <c r="D628" s="67" t="s">
        <v>15</v>
      </c>
      <c r="E628" s="4"/>
      <c r="F628" s="4"/>
      <c r="G628" s="56"/>
      <c r="H628" s="57"/>
    </row>
    <row r="629" spans="2:8" ht="23" thickBot="1">
      <c r="B629" s="21" t="s">
        <v>27</v>
      </c>
      <c r="C629" s="66"/>
      <c r="D629" s="67" t="s">
        <v>15</v>
      </c>
      <c r="E629" s="3"/>
      <c r="F629" s="4"/>
      <c r="G629" s="55"/>
      <c r="H629" s="57"/>
    </row>
    <row r="630" spans="2:8" ht="23" thickBot="1">
      <c r="B630" s="68"/>
      <c r="C630" s="20"/>
      <c r="D630" s="69"/>
    </row>
    <row r="631" spans="2:8" ht="31" thickBot="1">
      <c r="B631" s="70" t="s">
        <v>7</v>
      </c>
      <c r="C631" s="71" t="s">
        <v>10</v>
      </c>
      <c r="D631" s="72" t="s">
        <v>9</v>
      </c>
    </row>
    <row r="632" spans="2:8">
      <c r="B632" s="73" t="s">
        <v>29</v>
      </c>
      <c r="C632" s="74"/>
      <c r="D632" s="75"/>
    </row>
    <row r="633" spans="2:8" ht="23" thickBot="1">
      <c r="B633" s="76"/>
      <c r="C633" s="77">
        <f>C628</f>
        <v>0</v>
      </c>
      <c r="D633" s="78" t="s">
        <v>15</v>
      </c>
    </row>
    <row r="634" spans="2:8">
      <c r="B634" s="73" t="s">
        <v>30</v>
      </c>
      <c r="C634" s="79"/>
      <c r="D634" s="75"/>
    </row>
    <row r="635" spans="2:8">
      <c r="B635" s="80" t="s">
        <v>36</v>
      </c>
      <c r="C635" s="81"/>
      <c r="D635" s="78" t="s">
        <v>15</v>
      </c>
    </row>
    <row r="636" spans="2:8">
      <c r="B636" s="80" t="s">
        <v>36</v>
      </c>
      <c r="C636" s="81"/>
      <c r="D636" s="78" t="s">
        <v>15</v>
      </c>
    </row>
    <row r="637" spans="2:8">
      <c r="B637" s="80" t="s">
        <v>36</v>
      </c>
      <c r="C637" s="81"/>
      <c r="D637" s="78" t="s">
        <v>15</v>
      </c>
    </row>
    <row r="638" spans="2:8">
      <c r="B638" s="82" t="s">
        <v>12</v>
      </c>
      <c r="C638" s="83"/>
      <c r="D638" s="84"/>
    </row>
    <row r="639" spans="2:8">
      <c r="B639" s="76"/>
      <c r="C639" s="81"/>
      <c r="D639" s="78" t="s">
        <v>15</v>
      </c>
    </row>
    <row r="640" spans="2:8">
      <c r="B640" s="76"/>
      <c r="C640" s="81"/>
      <c r="D640" s="78" t="s">
        <v>15</v>
      </c>
    </row>
    <row r="641" spans="2:4">
      <c r="B641" s="76"/>
      <c r="C641" s="81"/>
      <c r="D641" s="78" t="s">
        <v>15</v>
      </c>
    </row>
    <row r="642" spans="2:4">
      <c r="B642" s="76"/>
      <c r="C642" s="81"/>
      <c r="D642" s="78" t="s">
        <v>15</v>
      </c>
    </row>
    <row r="643" spans="2:4">
      <c r="B643" s="76"/>
      <c r="C643" s="81"/>
      <c r="D643" s="78" t="s">
        <v>15</v>
      </c>
    </row>
    <row r="644" spans="2:4">
      <c r="B644" s="76"/>
      <c r="C644" s="81"/>
      <c r="D644" s="78" t="s">
        <v>15</v>
      </c>
    </row>
    <row r="645" spans="2:4">
      <c r="B645" s="76"/>
      <c r="C645" s="81"/>
      <c r="D645" s="78" t="s">
        <v>15</v>
      </c>
    </row>
    <row r="646" spans="2:4">
      <c r="B646" s="76"/>
      <c r="C646" s="81"/>
      <c r="D646" s="78" t="s">
        <v>15</v>
      </c>
    </row>
    <row r="647" spans="2:4">
      <c r="B647" s="76"/>
      <c r="C647" s="81"/>
      <c r="D647" s="78" t="s">
        <v>15</v>
      </c>
    </row>
    <row r="648" spans="2:4">
      <c r="B648" s="82" t="s">
        <v>11</v>
      </c>
      <c r="C648" s="83"/>
      <c r="D648" s="84"/>
    </row>
    <row r="649" spans="2:4">
      <c r="B649" s="76"/>
      <c r="C649" s="85"/>
      <c r="D649" s="78" t="s">
        <v>15</v>
      </c>
    </row>
    <row r="650" spans="2:4">
      <c r="B650" s="76"/>
      <c r="C650" s="85"/>
      <c r="D650" s="78" t="s">
        <v>15</v>
      </c>
    </row>
    <row r="651" spans="2:4">
      <c r="B651" s="76"/>
      <c r="C651" s="85"/>
      <c r="D651" s="78" t="s">
        <v>15</v>
      </c>
    </row>
    <row r="652" spans="2:4">
      <c r="B652" s="76"/>
      <c r="C652" s="85"/>
      <c r="D652" s="78" t="s">
        <v>15</v>
      </c>
    </row>
    <row r="653" spans="2:4">
      <c r="B653" s="76"/>
      <c r="C653" s="85"/>
      <c r="D653" s="78" t="s">
        <v>15</v>
      </c>
    </row>
    <row r="654" spans="2:4">
      <c r="B654" s="76"/>
      <c r="C654" s="85"/>
      <c r="D654" s="78" t="s">
        <v>15</v>
      </c>
    </row>
    <row r="655" spans="2:4">
      <c r="B655" s="76"/>
      <c r="C655" s="85"/>
      <c r="D655" s="78" t="s">
        <v>15</v>
      </c>
    </row>
    <row r="656" spans="2:4">
      <c r="B656" s="76"/>
      <c r="C656" s="85"/>
      <c r="D656" s="78" t="s">
        <v>15</v>
      </c>
    </row>
    <row r="657" spans="2:4">
      <c r="B657" s="76"/>
      <c r="C657" s="85"/>
      <c r="D657" s="78" t="s">
        <v>15</v>
      </c>
    </row>
    <row r="658" spans="2:4">
      <c r="B658" s="82" t="s">
        <v>13</v>
      </c>
      <c r="C658" s="83"/>
      <c r="D658" s="84"/>
    </row>
    <row r="659" spans="2:4">
      <c r="B659" s="86"/>
      <c r="C659" s="85"/>
      <c r="D659" s="78" t="s">
        <v>15</v>
      </c>
    </row>
    <row r="660" spans="2:4">
      <c r="B660" s="86"/>
      <c r="C660" s="85"/>
      <c r="D660" s="78" t="s">
        <v>15</v>
      </c>
    </row>
    <row r="661" spans="2:4">
      <c r="B661" s="86"/>
      <c r="C661" s="85"/>
      <c r="D661" s="78" t="s">
        <v>15</v>
      </c>
    </row>
    <row r="662" spans="2:4">
      <c r="B662" s="86"/>
      <c r="C662" s="85"/>
      <c r="D662" s="78" t="s">
        <v>15</v>
      </c>
    </row>
    <row r="663" spans="2:4">
      <c r="B663" s="86"/>
      <c r="C663" s="85"/>
      <c r="D663" s="78" t="s">
        <v>15</v>
      </c>
    </row>
    <row r="664" spans="2:4">
      <c r="B664" s="86"/>
      <c r="C664" s="85"/>
      <c r="D664" s="78" t="s">
        <v>15</v>
      </c>
    </row>
    <row r="665" spans="2:4">
      <c r="B665" s="86"/>
      <c r="C665" s="85"/>
      <c r="D665" s="78" t="s">
        <v>15</v>
      </c>
    </row>
    <row r="666" spans="2:4">
      <c r="B666" s="86"/>
      <c r="C666" s="85"/>
      <c r="D666" s="78" t="s">
        <v>15</v>
      </c>
    </row>
    <row r="667" spans="2:4" ht="23" thickBot="1">
      <c r="B667" s="87"/>
      <c r="C667" s="88"/>
      <c r="D667" s="89" t="s">
        <v>15</v>
      </c>
    </row>
    <row r="668" spans="2:4" ht="23" thickBot="1">
      <c r="B668" s="9"/>
      <c r="C668" s="10"/>
      <c r="D668" s="11"/>
    </row>
    <row r="669" spans="2:4" ht="25" thickBot="1">
      <c r="B669" s="149" t="s">
        <v>100</v>
      </c>
      <c r="C669" s="150"/>
      <c r="D669" s="151"/>
    </row>
    <row r="670" spans="2:4">
      <c r="B670" s="15" t="s">
        <v>0</v>
      </c>
      <c r="C670" s="16"/>
      <c r="D670" s="90">
        <f>SUM(C633:C637)</f>
        <v>0</v>
      </c>
    </row>
    <row r="671" spans="2:4">
      <c r="B671" s="17" t="s">
        <v>1</v>
      </c>
      <c r="C671" s="18"/>
      <c r="D671" s="91">
        <f>SUM(C639:C647)</f>
        <v>0</v>
      </c>
    </row>
    <row r="672" spans="2:4">
      <c r="B672" s="17" t="s">
        <v>2</v>
      </c>
      <c r="C672" s="18"/>
      <c r="D672" s="91">
        <f>SUM(C649:C657)</f>
        <v>0</v>
      </c>
    </row>
    <row r="673" spans="2:4" ht="23" thickBot="1">
      <c r="B673" s="22" t="s">
        <v>3</v>
      </c>
      <c r="C673" s="23"/>
      <c r="D673" s="92">
        <f>SUM(C659:C667)</f>
        <v>0</v>
      </c>
    </row>
    <row r="674" spans="2:4" ht="23" thickTop="1">
      <c r="B674" s="36" t="s">
        <v>6</v>
      </c>
      <c r="C674" s="37"/>
      <c r="D674" s="24" t="e">
        <f>(D670+D671+D672+D673)/C629</f>
        <v>#DIV/0!</v>
      </c>
    </row>
    <row r="675" spans="2:4">
      <c r="B675" s="13" t="s">
        <v>19</v>
      </c>
      <c r="C675" s="14"/>
      <c r="D675" s="12" t="e">
        <f>(D670+D671+D672)/C629</f>
        <v>#DIV/0!</v>
      </c>
    </row>
    <row r="676" spans="2:4">
      <c r="B676" s="13" t="s">
        <v>20</v>
      </c>
      <c r="C676" s="14"/>
      <c r="D676" s="12" t="e">
        <f>(D670+D671)/C629</f>
        <v>#DIV/0!</v>
      </c>
    </row>
    <row r="677" spans="2:4">
      <c r="B677" s="13" t="s">
        <v>21</v>
      </c>
      <c r="C677" s="14"/>
      <c r="D677" s="12" t="e">
        <f>D672/C629</f>
        <v>#DIV/0!</v>
      </c>
    </row>
    <row r="678" spans="2:4" ht="23" thickBot="1">
      <c r="B678" s="38" t="s">
        <v>22</v>
      </c>
      <c r="C678" s="39"/>
      <c r="D678" s="8" t="e">
        <f>D673/C629</f>
        <v>#DIV/0!</v>
      </c>
    </row>
    <row r="679" spans="2:4" ht="23" thickTop="1">
      <c r="B679" s="93" t="s">
        <v>14</v>
      </c>
      <c r="C679" s="94"/>
      <c r="D679" s="95" t="e">
        <f>IF(B637="None", IF(B636="None",  IF(B635="None", (C633*D619+D671+D672+D673)/(C629), ((HLOOKUP(B635,'Summary Table'!$C$139:$AJ$144,2,FALSE))*C635+C633*D619+D671+D672+D673)/(C629)), ((HLOOKUP(B635,'Summary Table'!$C$139:$AJ$144,2,FALSE))*C635+(HLOOKUP(B636,'Summary Table'!$C$139:$AJ$144,2,FALSE))*C636+C633*D619+D671+D672+D673)/(C629)),((HLOOKUP(B635,'Summary Table'!$C$139:$AJ$144,2,FALSE))*C635+(HLOOKUP(B636,'Summary Table'!$C$139:$AJ$144,2,FALSE))*C636+HLOOKUP(B637,'Summary Table'!$C$139:$AJ$144,2,FALSE)*C637+C633*D619+D671+D672+D673)/(C629))</f>
        <v>#DIV/0!</v>
      </c>
    </row>
    <row r="680" spans="2:4">
      <c r="B680" s="96" t="s">
        <v>23</v>
      </c>
      <c r="C680" s="97"/>
      <c r="D680" s="98" t="e">
        <f>IF(B637="None", IF(B636="None",  IF(B635="None", (D670*D620+D671+D672)/C629, ((HLOOKUP(B635,'Summary Table'!$C$139:$AJ$144,3,FALSE))*C635+C633*D620+D671+D672)/(C629)), ((HLOOKUP(B635,'Summary Table'!$C$139:$AJ$144,3,FALSE))*C635+(HLOOKUP(B636,'Summary Table'!$C$139:$AJ$144,3,FALSE))*C636+C633*D620+D671+D672)/(C629)),((HLOOKUP(B635,'Summary Table'!$C$139:$AJ$144,3,FALSE))*C635+(HLOOKUP(B636,'Summary Table'!$C$139:$AJ$144,3,FALSE))*C636+HLOOKUP(B637,'Summary Table'!$C$139:$AJ$144,3,FALSE)*C637+C633*D620+D671+D672)/(C629))</f>
        <v>#DIV/0!</v>
      </c>
    </row>
    <row r="681" spans="2:4">
      <c r="B681" s="96" t="s">
        <v>24</v>
      </c>
      <c r="C681" s="97"/>
      <c r="D681" s="98" t="e">
        <f>IF(B637="None", IF(B636="None",  IF(B635="None", (C633*D621+D671)/(C629), ((HLOOKUP(B635,'Summary Table'!$C$139:$AJ$144,4,FALSE))*C635+C633*D621+D671)/(C629)), ((HLOOKUP(B635,'Summary Table'!$C$139:$AJ$144,4,FALSE))*C635+(HLOOKUP(B636,'Summary Table'!$C$139:$AJ$144,4,FALSE))*C636+C633*D621+D671)/(C629)),((HLOOKUP(B635,'Summary Table'!$C$139:$AJ$144,4,FALSE))*C635+(HLOOKUP(B636,'Summary Table'!$C$139:$AJ$144,4,FALSE))*C636+HLOOKUP(B637,'Summary Table'!$C$139:$AJ$144,4,FALSE)*C637+C633*D621+D671)/(C629))</f>
        <v>#DIV/0!</v>
      </c>
    </row>
    <row r="682" spans="2:4">
      <c r="B682" s="96" t="s">
        <v>25</v>
      </c>
      <c r="C682" s="97"/>
      <c r="D682" s="98" t="e">
        <f>IF(B637="None", IF(B636="None",  IF(B635="None", (C633*D622+D672)/(C629), ((HLOOKUP(B635,'Summary Table'!$C$139:$AJ$144,5,FALSE))*C635+C633*D622+D672)/(C629)), ((HLOOKUP(B635,'Summary Table'!$C$139:$AJ$144,5,FALSE))*C635+(HLOOKUP(B636,'Summary Table'!$C$139:$AJ$144,5,FALSE))*C636+C633*D622+D672)/(C629)),((HLOOKUP(B635,'Summary Table'!$C$139:$AJ$144,5,FALSE))*C635+(HLOOKUP(B636,'Summary Table'!$C$139:$AJ$144,5,FALSE))*C636+HLOOKUP(B637,'Summary Table'!$C$139:$AJ$144,5,FALSE)*C637+C633*D622+D672)/(C629))</f>
        <v>#DIV/0!</v>
      </c>
    </row>
    <row r="683" spans="2:4" ht="23" thickBot="1">
      <c r="B683" s="99" t="s">
        <v>26</v>
      </c>
      <c r="C683" s="100"/>
      <c r="D683" s="101" t="e">
        <f>IF(B637="None", IF(B636="None",  IF(B635="None", (C633*D623+D673)/(C629), ((HLOOKUP(B635,'Summary Table'!$C$139:$AJ$144,6,FALSE))*C635+C633*D623+D673)/(C629)), ((HLOOKUP(B635,'Summary Table'!$C$139:$AJ$144,6,FALSE))*C635+(HLOOKUP(B636,'Summary Table'!$C$139:$AJ$144,6,FALSE))*C636+C633*D623+D673)/(C629)),((HLOOKUP(B635,'Summary Table'!$C$139:$AJ$144,6,FALSE))*C635+(HLOOKUP(B636,'Summary Table'!$C$139:$AJ$144,6,FALSE))*C636+HLOOKUP(B637,'Summary Table'!$C$139:$AJ$144,6,FALSE)*C637+C633*D623+D673)/(C629))</f>
        <v>#DIV/0!</v>
      </c>
    </row>
    <row r="684" spans="2:4" ht="23" thickTop="1"/>
  </sheetData>
  <mergeCells count="30">
    <mergeCell ref="F84:H84"/>
    <mergeCell ref="B86:D86"/>
    <mergeCell ref="B146:D146"/>
    <mergeCell ref="B206:D206"/>
    <mergeCell ref="B266:D266"/>
    <mergeCell ref="B129:D129"/>
    <mergeCell ref="B189:D189"/>
    <mergeCell ref="B249:D249"/>
    <mergeCell ref="B669:D669"/>
    <mergeCell ref="B369:D369"/>
    <mergeCell ref="B429:D429"/>
    <mergeCell ref="B489:D489"/>
    <mergeCell ref="B549:D549"/>
    <mergeCell ref="B626:D626"/>
    <mergeCell ref="B309:D309"/>
    <mergeCell ref="B609:D609"/>
    <mergeCell ref="B386:D386"/>
    <mergeCell ref="B446:D446"/>
    <mergeCell ref="B506:D506"/>
    <mergeCell ref="B566:D566"/>
    <mergeCell ref="B326:D326"/>
    <mergeCell ref="C1:E1"/>
    <mergeCell ref="F1:H1"/>
    <mergeCell ref="C2:E2"/>
    <mergeCell ref="F2:H2"/>
    <mergeCell ref="B69:D69"/>
    <mergeCell ref="G3:I3"/>
    <mergeCell ref="B5:M5"/>
    <mergeCell ref="B21:M23"/>
    <mergeCell ref="B26:D26"/>
  </mergeCells>
  <dataValidations count="1">
    <dataValidation type="list" allowBlank="1" showInputMessage="1" showErrorMessage="1" sqref="B635:B637 B575:B577 B515:B517 B455:B457 B395:B397 B335:B337 B275:B277 B215:B217 B155:B157 B95:B97 B35:B37" xr:uid="{00000000-0002-0000-0400-000000000000}">
      <formula1>frag_step</formula1>
    </dataValidation>
  </dataValidations>
  <pageMargins left="0.7" right="0.7" top="0.75" bottom="0.75" header="0.3" footer="0.3"/>
  <drawing r:id="rId1"/>
  <legacyDrawing r:id="rId2"/>
  <oleObjects>
    <mc:AlternateContent xmlns:mc="http://schemas.openxmlformats.org/markup-compatibility/2006">
      <mc:Choice Requires="x14">
        <oleObject progId="MSPhotoEd.3" shapeId="5121" r:id="rId3">
          <objectPr defaultSize="0" autoPict="0" r:id="rId4">
            <anchor moveWithCells="1" sizeWithCells="1">
              <from>
                <xdr:col>11</xdr:col>
                <xdr:colOff>0</xdr:colOff>
                <xdr:row>1</xdr:row>
                <xdr:rowOff>0</xdr:rowOff>
              </from>
              <to>
                <xdr:col>12</xdr:col>
                <xdr:colOff>12700</xdr:colOff>
                <xdr:row>1</xdr:row>
                <xdr:rowOff>914400</xdr:rowOff>
              </to>
            </anchor>
          </objectPr>
        </oleObject>
      </mc:Choice>
      <mc:Fallback>
        <oleObject progId="MSPhotoEd.3" shapeId="5121" r:id="rId3"/>
      </mc:Fallback>
    </mc:AlternateContent>
    <mc:AlternateContent xmlns:mc="http://schemas.openxmlformats.org/markup-compatibility/2006">
      <mc:Choice Requires="x14">
        <oleObject progId="MSPhotoEd.3" shapeId="5122" r:id="rId5">
          <objectPr defaultSize="0" autoPict="0" r:id="rId4">
            <anchor moveWithCells="1" sizeWithCells="1">
              <from>
                <xdr:col>11</xdr:col>
                <xdr:colOff>0</xdr:colOff>
                <xdr:row>1</xdr:row>
                <xdr:rowOff>0</xdr:rowOff>
              </from>
              <to>
                <xdr:col>12</xdr:col>
                <xdr:colOff>0</xdr:colOff>
                <xdr:row>1</xdr:row>
                <xdr:rowOff>1092200</xdr:rowOff>
              </to>
            </anchor>
          </objectPr>
        </oleObject>
      </mc:Choice>
      <mc:Fallback>
        <oleObject progId="MSPhotoEd.3" shapeId="5122" r:id="rId5"/>
      </mc:Fallback>
    </mc:AlternateContent>
    <mc:AlternateContent xmlns:mc="http://schemas.openxmlformats.org/markup-compatibility/2006">
      <mc:Choice Requires="x14">
        <oleObject progId="MSPhotoEd.3" shapeId="5123" r:id="rId6">
          <objectPr defaultSize="0" autoPict="0" r:id="rId4">
            <anchor moveWithCells="1" sizeWithCells="1">
              <from>
                <xdr:col>9</xdr:col>
                <xdr:colOff>114300</xdr:colOff>
                <xdr:row>0</xdr:row>
                <xdr:rowOff>0</xdr:rowOff>
              </from>
              <to>
                <xdr:col>11</xdr:col>
                <xdr:colOff>114300</xdr:colOff>
                <xdr:row>1</xdr:row>
                <xdr:rowOff>1092200</xdr:rowOff>
              </to>
            </anchor>
          </objectPr>
        </oleObject>
      </mc:Choice>
      <mc:Fallback>
        <oleObject progId="MSPhotoEd.3" shapeId="5123"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684"/>
  <sheetViews>
    <sheetView zoomScale="80" zoomScaleNormal="80" workbookViewId="0">
      <selection activeCell="F31" sqref="F31"/>
    </sheetView>
  </sheetViews>
  <sheetFormatPr baseColWidth="10" defaultColWidth="8.75" defaultRowHeight="22"/>
  <cols>
    <col min="1" max="1" width="3.75" customWidth="1"/>
    <col min="2" max="2" width="64.75" style="50" customWidth="1"/>
    <col min="3" max="8" width="16.5" customWidth="1"/>
    <col min="9" max="9" width="34.25" customWidth="1"/>
    <col min="10" max="13" width="16.5" customWidth="1"/>
  </cols>
  <sheetData>
    <row r="1" spans="2:13" ht="105" customHeight="1" thickBot="1">
      <c r="B1" s="126" t="s">
        <v>112</v>
      </c>
      <c r="C1" s="152" t="s">
        <v>113</v>
      </c>
      <c r="D1" s="152"/>
      <c r="E1" s="152"/>
      <c r="F1" s="153" t="s">
        <v>114</v>
      </c>
      <c r="G1" s="153"/>
      <c r="H1" s="153"/>
      <c r="I1" s="129" t="s">
        <v>160</v>
      </c>
    </row>
    <row r="2" spans="2:13" ht="87" customHeight="1">
      <c r="B2" s="127" t="s">
        <v>118</v>
      </c>
      <c r="C2" s="154" t="s">
        <v>119</v>
      </c>
      <c r="D2" s="154"/>
      <c r="E2" s="154"/>
      <c r="F2" s="155" t="s">
        <v>115</v>
      </c>
      <c r="G2" s="156"/>
      <c r="H2" s="157"/>
      <c r="I2" s="125"/>
      <c r="J2" s="125"/>
      <c r="K2" s="125"/>
    </row>
    <row r="3" spans="2:13">
      <c r="G3" s="158"/>
      <c r="H3" s="158"/>
      <c r="I3" s="158"/>
    </row>
    <row r="4" spans="2:13" ht="23" thickBot="1"/>
    <row r="5" spans="2:13" ht="30" thickTop="1" thickBot="1">
      <c r="B5" s="159" t="s">
        <v>31</v>
      </c>
      <c r="C5" s="160"/>
      <c r="D5" s="160"/>
      <c r="E5" s="160"/>
      <c r="F5" s="160"/>
      <c r="G5" s="160"/>
      <c r="H5" s="160"/>
      <c r="I5" s="160"/>
      <c r="J5" s="160"/>
      <c r="K5" s="160"/>
      <c r="L5" s="160"/>
      <c r="M5" s="161"/>
    </row>
    <row r="6" spans="2:13" ht="24" thickTop="1" thickBot="1">
      <c r="B6" s="45" t="s">
        <v>5</v>
      </c>
      <c r="C6" s="46">
        <v>1</v>
      </c>
      <c r="D6" s="46">
        <v>2</v>
      </c>
      <c r="E6" s="46">
        <v>3</v>
      </c>
      <c r="F6" s="46">
        <v>4</v>
      </c>
      <c r="G6" s="46">
        <v>5</v>
      </c>
      <c r="H6" s="46">
        <v>6</v>
      </c>
      <c r="I6" s="46">
        <v>7</v>
      </c>
      <c r="J6" s="46">
        <v>8</v>
      </c>
      <c r="K6" s="46">
        <v>9</v>
      </c>
      <c r="L6" s="46">
        <v>10</v>
      </c>
      <c r="M6" s="47">
        <v>11</v>
      </c>
    </row>
    <row r="7" spans="2:13" ht="23" thickTop="1">
      <c r="B7" s="42" t="s">
        <v>0</v>
      </c>
      <c r="C7" s="106">
        <f>D70</f>
        <v>0</v>
      </c>
      <c r="D7" s="106">
        <f>D130</f>
        <v>0</v>
      </c>
      <c r="E7" s="106">
        <f>D190</f>
        <v>0</v>
      </c>
      <c r="F7" s="106">
        <f>D250</f>
        <v>0</v>
      </c>
      <c r="G7" s="106">
        <f>D310</f>
        <v>0</v>
      </c>
      <c r="H7" s="106">
        <f>D370</f>
        <v>0</v>
      </c>
      <c r="I7" s="106">
        <f>D430</f>
        <v>0</v>
      </c>
      <c r="J7" s="106">
        <f t="shared" ref="J7:J20" si="0">D490</f>
        <v>0</v>
      </c>
      <c r="K7" s="106">
        <f>D550</f>
        <v>0</v>
      </c>
      <c r="L7" s="106">
        <f>D610</f>
        <v>0</v>
      </c>
      <c r="M7" s="111">
        <f>D670</f>
        <v>0</v>
      </c>
    </row>
    <row r="8" spans="2:13">
      <c r="B8" s="40" t="s">
        <v>1</v>
      </c>
      <c r="C8" s="107">
        <f t="shared" ref="C8:C20" si="1">D71</f>
        <v>3</v>
      </c>
      <c r="D8" s="107">
        <f t="shared" ref="D8:D20" si="2">D131</f>
        <v>0</v>
      </c>
      <c r="E8" s="107">
        <f t="shared" ref="E8:E20" si="3">D191</f>
        <v>0</v>
      </c>
      <c r="F8" s="107">
        <f t="shared" ref="F8:F20" si="4">D251</f>
        <v>0</v>
      </c>
      <c r="G8" s="107">
        <f t="shared" ref="G8:G20" si="5">D311</f>
        <v>0</v>
      </c>
      <c r="H8" s="107">
        <f t="shared" ref="H8:H20" si="6">D371</f>
        <v>0</v>
      </c>
      <c r="I8" s="107">
        <f t="shared" ref="I8:I20" si="7">D431</f>
        <v>0</v>
      </c>
      <c r="J8" s="107">
        <f t="shared" si="0"/>
        <v>0</v>
      </c>
      <c r="K8" s="107">
        <f t="shared" ref="K8:K20" si="8">D551</f>
        <v>0</v>
      </c>
      <c r="L8" s="107">
        <f t="shared" ref="L8:L20" si="9">D611</f>
        <v>0</v>
      </c>
      <c r="M8" s="108">
        <f t="shared" ref="M8:M20" si="10">D671</f>
        <v>0</v>
      </c>
    </row>
    <row r="9" spans="2:13">
      <c r="B9" s="40" t="s">
        <v>2</v>
      </c>
      <c r="C9" s="107">
        <f t="shared" si="1"/>
        <v>450</v>
      </c>
      <c r="D9" s="107">
        <f t="shared" si="2"/>
        <v>0</v>
      </c>
      <c r="E9" s="107">
        <f t="shared" si="3"/>
        <v>0</v>
      </c>
      <c r="F9" s="107">
        <f t="shared" si="4"/>
        <v>0</v>
      </c>
      <c r="G9" s="107">
        <f t="shared" si="5"/>
        <v>0</v>
      </c>
      <c r="H9" s="107">
        <f t="shared" si="6"/>
        <v>0</v>
      </c>
      <c r="I9" s="107">
        <f t="shared" si="7"/>
        <v>0</v>
      </c>
      <c r="J9" s="107">
        <f t="shared" si="0"/>
        <v>0</v>
      </c>
      <c r="K9" s="107">
        <f t="shared" si="8"/>
        <v>0</v>
      </c>
      <c r="L9" s="107">
        <f t="shared" si="9"/>
        <v>0</v>
      </c>
      <c r="M9" s="108">
        <f t="shared" si="10"/>
        <v>0</v>
      </c>
    </row>
    <row r="10" spans="2:13">
      <c r="B10" s="40" t="s">
        <v>3</v>
      </c>
      <c r="C10" s="107">
        <f t="shared" si="1"/>
        <v>600</v>
      </c>
      <c r="D10" s="107">
        <f t="shared" si="2"/>
        <v>0</v>
      </c>
      <c r="E10" s="107">
        <f t="shared" si="3"/>
        <v>0</v>
      </c>
      <c r="F10" s="107">
        <f t="shared" si="4"/>
        <v>0</v>
      </c>
      <c r="G10" s="107">
        <f t="shared" si="5"/>
        <v>0</v>
      </c>
      <c r="H10" s="107">
        <f t="shared" si="6"/>
        <v>0</v>
      </c>
      <c r="I10" s="107">
        <f t="shared" si="7"/>
        <v>0</v>
      </c>
      <c r="J10" s="107">
        <f t="shared" si="0"/>
        <v>0</v>
      </c>
      <c r="K10" s="107">
        <f t="shared" si="8"/>
        <v>0</v>
      </c>
      <c r="L10" s="107">
        <f t="shared" si="9"/>
        <v>0</v>
      </c>
      <c r="M10" s="108">
        <f t="shared" si="10"/>
        <v>0</v>
      </c>
    </row>
    <row r="11" spans="2:13">
      <c r="B11" s="41" t="s">
        <v>6</v>
      </c>
      <c r="C11" s="43" t="e">
        <f t="shared" si="1"/>
        <v>#DIV/0!</v>
      </c>
      <c r="D11" s="43" t="e">
        <f t="shared" si="2"/>
        <v>#DIV/0!</v>
      </c>
      <c r="E11" s="43" t="e">
        <f t="shared" si="3"/>
        <v>#DIV/0!</v>
      </c>
      <c r="F11" s="43" t="e">
        <f t="shared" si="4"/>
        <v>#DIV/0!</v>
      </c>
      <c r="G11" s="43" t="e">
        <f t="shared" si="5"/>
        <v>#DIV/0!</v>
      </c>
      <c r="H11" s="43" t="e">
        <f t="shared" si="6"/>
        <v>#DIV/0!</v>
      </c>
      <c r="I11" s="43" t="e">
        <f t="shared" si="7"/>
        <v>#DIV/0!</v>
      </c>
      <c r="J11" s="43" t="e">
        <f t="shared" si="0"/>
        <v>#DIV/0!</v>
      </c>
      <c r="K11" s="43" t="e">
        <f t="shared" si="8"/>
        <v>#DIV/0!</v>
      </c>
      <c r="L11" s="43" t="e">
        <f t="shared" si="9"/>
        <v>#DIV/0!</v>
      </c>
      <c r="M11" s="44" t="e">
        <f t="shared" si="10"/>
        <v>#DIV/0!</v>
      </c>
    </row>
    <row r="12" spans="2:13">
      <c r="B12" s="41" t="s">
        <v>19</v>
      </c>
      <c r="C12" s="43" t="e">
        <f t="shared" si="1"/>
        <v>#DIV/0!</v>
      </c>
      <c r="D12" s="43" t="e">
        <f t="shared" si="2"/>
        <v>#DIV/0!</v>
      </c>
      <c r="E12" s="43" t="e">
        <f t="shared" si="3"/>
        <v>#DIV/0!</v>
      </c>
      <c r="F12" s="43" t="e">
        <f t="shared" si="4"/>
        <v>#DIV/0!</v>
      </c>
      <c r="G12" s="43" t="e">
        <f t="shared" si="5"/>
        <v>#DIV/0!</v>
      </c>
      <c r="H12" s="43" t="e">
        <f t="shared" si="6"/>
        <v>#DIV/0!</v>
      </c>
      <c r="I12" s="43" t="e">
        <f t="shared" si="7"/>
        <v>#DIV/0!</v>
      </c>
      <c r="J12" s="43" t="e">
        <f t="shared" si="0"/>
        <v>#DIV/0!</v>
      </c>
      <c r="K12" s="43" t="e">
        <f t="shared" si="8"/>
        <v>#DIV/0!</v>
      </c>
      <c r="L12" s="43" t="e">
        <f t="shared" si="9"/>
        <v>#DIV/0!</v>
      </c>
      <c r="M12" s="44" t="e">
        <f t="shared" si="10"/>
        <v>#DIV/0!</v>
      </c>
    </row>
    <row r="13" spans="2:13">
      <c r="B13" s="41" t="s">
        <v>20</v>
      </c>
      <c r="C13" s="43" t="e">
        <f t="shared" si="1"/>
        <v>#DIV/0!</v>
      </c>
      <c r="D13" s="43" t="e">
        <f t="shared" si="2"/>
        <v>#DIV/0!</v>
      </c>
      <c r="E13" s="43" t="e">
        <f t="shared" si="3"/>
        <v>#DIV/0!</v>
      </c>
      <c r="F13" s="43" t="e">
        <f t="shared" si="4"/>
        <v>#DIV/0!</v>
      </c>
      <c r="G13" s="43" t="e">
        <f t="shared" si="5"/>
        <v>#DIV/0!</v>
      </c>
      <c r="H13" s="43" t="e">
        <f t="shared" si="6"/>
        <v>#DIV/0!</v>
      </c>
      <c r="I13" s="43" t="e">
        <f t="shared" si="7"/>
        <v>#DIV/0!</v>
      </c>
      <c r="J13" s="43" t="e">
        <f t="shared" si="0"/>
        <v>#DIV/0!</v>
      </c>
      <c r="K13" s="43" t="e">
        <f t="shared" si="8"/>
        <v>#DIV/0!</v>
      </c>
      <c r="L13" s="43" t="e">
        <f t="shared" si="9"/>
        <v>#DIV/0!</v>
      </c>
      <c r="M13" s="44" t="e">
        <f t="shared" si="10"/>
        <v>#DIV/0!</v>
      </c>
    </row>
    <row r="14" spans="2:13">
      <c r="B14" s="41" t="s">
        <v>21</v>
      </c>
      <c r="C14" s="43" t="e">
        <f t="shared" si="1"/>
        <v>#DIV/0!</v>
      </c>
      <c r="D14" s="43" t="e">
        <f t="shared" si="2"/>
        <v>#DIV/0!</v>
      </c>
      <c r="E14" s="43" t="e">
        <f t="shared" si="3"/>
        <v>#DIV/0!</v>
      </c>
      <c r="F14" s="43" t="e">
        <f t="shared" si="4"/>
        <v>#DIV/0!</v>
      </c>
      <c r="G14" s="43" t="e">
        <f t="shared" si="5"/>
        <v>#DIV/0!</v>
      </c>
      <c r="H14" s="43" t="e">
        <f t="shared" si="6"/>
        <v>#DIV/0!</v>
      </c>
      <c r="I14" s="43" t="e">
        <f t="shared" si="7"/>
        <v>#DIV/0!</v>
      </c>
      <c r="J14" s="43" t="e">
        <f t="shared" si="0"/>
        <v>#DIV/0!</v>
      </c>
      <c r="K14" s="43" t="e">
        <f t="shared" si="8"/>
        <v>#DIV/0!</v>
      </c>
      <c r="L14" s="43" t="e">
        <f t="shared" si="9"/>
        <v>#DIV/0!</v>
      </c>
      <c r="M14" s="44" t="e">
        <f t="shared" si="10"/>
        <v>#DIV/0!</v>
      </c>
    </row>
    <row r="15" spans="2:13">
      <c r="B15" s="41" t="s">
        <v>22</v>
      </c>
      <c r="C15" s="43" t="e">
        <f t="shared" si="1"/>
        <v>#DIV/0!</v>
      </c>
      <c r="D15" s="43" t="e">
        <f t="shared" si="2"/>
        <v>#DIV/0!</v>
      </c>
      <c r="E15" s="43" t="e">
        <f t="shared" si="3"/>
        <v>#DIV/0!</v>
      </c>
      <c r="F15" s="43" t="e">
        <f t="shared" si="4"/>
        <v>#DIV/0!</v>
      </c>
      <c r="G15" s="43" t="e">
        <f t="shared" si="5"/>
        <v>#DIV/0!</v>
      </c>
      <c r="H15" s="43" t="e">
        <f t="shared" si="6"/>
        <v>#DIV/0!</v>
      </c>
      <c r="I15" s="43" t="e">
        <f t="shared" si="7"/>
        <v>#DIV/0!</v>
      </c>
      <c r="J15" s="43" t="e">
        <f t="shared" si="0"/>
        <v>#DIV/0!</v>
      </c>
      <c r="K15" s="43" t="e">
        <f t="shared" si="8"/>
        <v>#DIV/0!</v>
      </c>
      <c r="L15" s="43" t="e">
        <f t="shared" si="9"/>
        <v>#DIV/0!</v>
      </c>
      <c r="M15" s="44" t="e">
        <f t="shared" si="10"/>
        <v>#DIV/0!</v>
      </c>
    </row>
    <row r="16" spans="2:13">
      <c r="B16" s="102" t="s">
        <v>14</v>
      </c>
      <c r="C16" s="103" t="e">
        <f t="shared" si="1"/>
        <v>#DIV/0!</v>
      </c>
      <c r="D16" s="103" t="e">
        <f>D139</f>
        <v>#DIV/0!</v>
      </c>
      <c r="E16" s="103" t="e">
        <f t="shared" si="3"/>
        <v>#DIV/0!</v>
      </c>
      <c r="F16" s="103" t="e">
        <f t="shared" si="4"/>
        <v>#DIV/0!</v>
      </c>
      <c r="G16" s="103" t="e">
        <f t="shared" si="5"/>
        <v>#DIV/0!</v>
      </c>
      <c r="H16" s="103" t="e">
        <f t="shared" si="6"/>
        <v>#DIV/0!</v>
      </c>
      <c r="I16" s="103" t="e">
        <f t="shared" si="7"/>
        <v>#DIV/0!</v>
      </c>
      <c r="J16" s="103" t="e">
        <f t="shared" si="0"/>
        <v>#DIV/0!</v>
      </c>
      <c r="K16" s="103" t="e">
        <f t="shared" si="8"/>
        <v>#DIV/0!</v>
      </c>
      <c r="L16" s="103" t="e">
        <f t="shared" si="9"/>
        <v>#DIV/0!</v>
      </c>
      <c r="M16" s="109" t="e">
        <f t="shared" si="10"/>
        <v>#DIV/0!</v>
      </c>
    </row>
    <row r="17" spans="2:13">
      <c r="B17" s="102" t="s">
        <v>23</v>
      </c>
      <c r="C17" s="103" t="e">
        <f t="shared" si="1"/>
        <v>#DIV/0!</v>
      </c>
      <c r="D17" s="103" t="e">
        <f t="shared" si="2"/>
        <v>#DIV/0!</v>
      </c>
      <c r="E17" s="103" t="e">
        <f t="shared" si="3"/>
        <v>#DIV/0!</v>
      </c>
      <c r="F17" s="103" t="e">
        <f t="shared" si="4"/>
        <v>#DIV/0!</v>
      </c>
      <c r="G17" s="103" t="e">
        <f t="shared" si="5"/>
        <v>#DIV/0!</v>
      </c>
      <c r="H17" s="103" t="e">
        <f t="shared" si="6"/>
        <v>#DIV/0!</v>
      </c>
      <c r="I17" s="103" t="e">
        <f t="shared" si="7"/>
        <v>#DIV/0!</v>
      </c>
      <c r="J17" s="103" t="e">
        <f t="shared" si="0"/>
        <v>#DIV/0!</v>
      </c>
      <c r="K17" s="103" t="e">
        <f t="shared" si="8"/>
        <v>#DIV/0!</v>
      </c>
      <c r="L17" s="103" t="e">
        <f t="shared" si="9"/>
        <v>#DIV/0!</v>
      </c>
      <c r="M17" s="109" t="e">
        <f t="shared" si="10"/>
        <v>#DIV/0!</v>
      </c>
    </row>
    <row r="18" spans="2:13">
      <c r="B18" s="102" t="s">
        <v>24</v>
      </c>
      <c r="C18" s="103" t="e">
        <f t="shared" si="1"/>
        <v>#DIV/0!</v>
      </c>
      <c r="D18" s="103" t="e">
        <f t="shared" si="2"/>
        <v>#DIV/0!</v>
      </c>
      <c r="E18" s="103" t="e">
        <f t="shared" si="3"/>
        <v>#DIV/0!</v>
      </c>
      <c r="F18" s="103" t="e">
        <f t="shared" si="4"/>
        <v>#DIV/0!</v>
      </c>
      <c r="G18" s="103" t="e">
        <f t="shared" si="5"/>
        <v>#DIV/0!</v>
      </c>
      <c r="H18" s="103" t="e">
        <f t="shared" si="6"/>
        <v>#DIV/0!</v>
      </c>
      <c r="I18" s="103" t="e">
        <f t="shared" si="7"/>
        <v>#DIV/0!</v>
      </c>
      <c r="J18" s="103" t="e">
        <f t="shared" si="0"/>
        <v>#DIV/0!</v>
      </c>
      <c r="K18" s="103" t="e">
        <f t="shared" si="8"/>
        <v>#DIV/0!</v>
      </c>
      <c r="L18" s="103" t="e">
        <f t="shared" si="9"/>
        <v>#DIV/0!</v>
      </c>
      <c r="M18" s="109" t="e">
        <f t="shared" si="10"/>
        <v>#DIV/0!</v>
      </c>
    </row>
    <row r="19" spans="2:13">
      <c r="B19" s="102" t="s">
        <v>25</v>
      </c>
      <c r="C19" s="103" t="e">
        <f>D82</f>
        <v>#DIV/0!</v>
      </c>
      <c r="D19" s="103" t="e">
        <f t="shared" si="2"/>
        <v>#DIV/0!</v>
      </c>
      <c r="E19" s="103" t="e">
        <f t="shared" si="3"/>
        <v>#DIV/0!</v>
      </c>
      <c r="F19" s="103" t="e">
        <f t="shared" si="4"/>
        <v>#DIV/0!</v>
      </c>
      <c r="G19" s="103" t="e">
        <f t="shared" si="5"/>
        <v>#DIV/0!</v>
      </c>
      <c r="H19" s="103" t="e">
        <f t="shared" si="6"/>
        <v>#DIV/0!</v>
      </c>
      <c r="I19" s="103" t="e">
        <f t="shared" si="7"/>
        <v>#DIV/0!</v>
      </c>
      <c r="J19" s="103" t="e">
        <f t="shared" si="0"/>
        <v>#DIV/0!</v>
      </c>
      <c r="K19" s="103" t="e">
        <f t="shared" si="8"/>
        <v>#DIV/0!</v>
      </c>
      <c r="L19" s="103" t="e">
        <f t="shared" si="9"/>
        <v>#DIV/0!</v>
      </c>
      <c r="M19" s="109" t="e">
        <f t="shared" si="10"/>
        <v>#DIV/0!</v>
      </c>
    </row>
    <row r="20" spans="2:13" ht="23" thickBot="1">
      <c r="B20" s="104" t="s">
        <v>26</v>
      </c>
      <c r="C20" s="105" t="e">
        <f t="shared" si="1"/>
        <v>#DIV/0!</v>
      </c>
      <c r="D20" s="105" t="e">
        <f t="shared" si="2"/>
        <v>#DIV/0!</v>
      </c>
      <c r="E20" s="105" t="e">
        <f t="shared" si="3"/>
        <v>#DIV/0!</v>
      </c>
      <c r="F20" s="105" t="e">
        <f t="shared" si="4"/>
        <v>#DIV/0!</v>
      </c>
      <c r="G20" s="105" t="e">
        <f t="shared" si="5"/>
        <v>#DIV/0!</v>
      </c>
      <c r="H20" s="105" t="e">
        <f t="shared" si="6"/>
        <v>#DIV/0!</v>
      </c>
      <c r="I20" s="105" t="e">
        <f t="shared" si="7"/>
        <v>#DIV/0!</v>
      </c>
      <c r="J20" s="105" t="e">
        <f t="shared" si="0"/>
        <v>#DIV/0!</v>
      </c>
      <c r="K20" s="105" t="e">
        <f t="shared" si="8"/>
        <v>#DIV/0!</v>
      </c>
      <c r="L20" s="105" t="e">
        <f t="shared" si="9"/>
        <v>#DIV/0!</v>
      </c>
      <c r="M20" s="110" t="e">
        <f t="shared" si="10"/>
        <v>#DIV/0!</v>
      </c>
    </row>
    <row r="21" spans="2:13" ht="13.5" customHeight="1">
      <c r="B21" s="133" t="s">
        <v>134</v>
      </c>
      <c r="C21" s="134"/>
      <c r="D21" s="134"/>
      <c r="E21" s="134"/>
      <c r="F21" s="134"/>
      <c r="G21" s="134"/>
      <c r="H21" s="134"/>
      <c r="I21" s="134"/>
      <c r="J21" s="134"/>
      <c r="K21" s="134"/>
      <c r="L21" s="134"/>
      <c r="M21" s="135"/>
    </row>
    <row r="22" spans="2:13">
      <c r="B22" s="136"/>
      <c r="C22" s="137"/>
      <c r="D22" s="137"/>
      <c r="E22" s="137"/>
      <c r="F22" s="137"/>
      <c r="G22" s="137"/>
      <c r="H22" s="137"/>
      <c r="I22" s="137"/>
      <c r="J22" s="137"/>
      <c r="K22" s="137"/>
      <c r="L22" s="137"/>
      <c r="M22" s="138"/>
    </row>
    <row r="23" spans="2:13" ht="23" thickBot="1">
      <c r="B23" s="139"/>
      <c r="C23" s="140"/>
      <c r="D23" s="140"/>
      <c r="E23" s="140"/>
      <c r="F23" s="140"/>
      <c r="G23" s="140"/>
      <c r="H23" s="140"/>
      <c r="I23" s="140"/>
      <c r="J23" s="140"/>
      <c r="K23" s="140"/>
      <c r="L23" s="140"/>
      <c r="M23" s="141"/>
    </row>
    <row r="25" spans="2:13" ht="27" thickBot="1">
      <c r="B25" s="62"/>
    </row>
    <row r="26" spans="2:13" ht="25" thickTop="1">
      <c r="B26" s="146" t="s">
        <v>79</v>
      </c>
      <c r="C26" s="147">
        <v>1</v>
      </c>
      <c r="D26" s="148" t="str">
        <f>"/"&amp;B33&amp;""</f>
        <v>/H</v>
      </c>
      <c r="E26" s="3"/>
      <c r="G26" s="1"/>
    </row>
    <row r="27" spans="2:13">
      <c r="B27" s="65"/>
      <c r="C27" s="5" t="s">
        <v>8</v>
      </c>
      <c r="D27" s="19" t="s">
        <v>9</v>
      </c>
      <c r="E27" s="2"/>
    </row>
    <row r="28" spans="2:13">
      <c r="B28" s="21" t="s">
        <v>4</v>
      </c>
      <c r="C28" s="66"/>
      <c r="D28" s="67" t="s">
        <v>15</v>
      </c>
      <c r="E28" s="4"/>
      <c r="F28" s="4"/>
    </row>
    <row r="29" spans="2:13" ht="23" thickBot="1">
      <c r="B29" s="21" t="s">
        <v>27</v>
      </c>
      <c r="C29" s="66"/>
      <c r="D29" s="67" t="s">
        <v>15</v>
      </c>
      <c r="E29" s="3"/>
      <c r="F29" s="4"/>
      <c r="G29" s="4"/>
      <c r="H29" s="58"/>
    </row>
    <row r="30" spans="2:13" ht="23" thickBot="1">
      <c r="B30" s="68"/>
      <c r="C30" s="20"/>
      <c r="D30" s="69"/>
    </row>
    <row r="31" spans="2:13" ht="31.5" customHeight="1" thickBot="1">
      <c r="B31" s="70" t="s">
        <v>7</v>
      </c>
      <c r="C31" s="71" t="s">
        <v>10</v>
      </c>
      <c r="D31" s="72" t="s">
        <v>9</v>
      </c>
    </row>
    <row r="32" spans="2:13">
      <c r="B32" s="73" t="s">
        <v>29</v>
      </c>
      <c r="C32" s="74"/>
      <c r="D32" s="75"/>
    </row>
    <row r="33" spans="2:4" ht="23" thickBot="1">
      <c r="B33" s="76" t="s">
        <v>154</v>
      </c>
      <c r="C33" s="77">
        <f>C28</f>
        <v>0</v>
      </c>
      <c r="D33" s="78" t="s">
        <v>15</v>
      </c>
    </row>
    <row r="34" spans="2:4">
      <c r="B34" s="73" t="s">
        <v>30</v>
      </c>
      <c r="C34" s="79"/>
      <c r="D34" s="75"/>
    </row>
    <row r="35" spans="2:4">
      <c r="B35" s="80" t="s">
        <v>36</v>
      </c>
      <c r="C35" s="81"/>
      <c r="D35" s="78" t="s">
        <v>15</v>
      </c>
    </row>
    <row r="36" spans="2:4">
      <c r="B36" s="80" t="s">
        <v>36</v>
      </c>
      <c r="C36" s="81"/>
      <c r="D36" s="78" t="s">
        <v>15</v>
      </c>
    </row>
    <row r="37" spans="2:4">
      <c r="B37" s="80" t="s">
        <v>36</v>
      </c>
      <c r="C37" s="81"/>
      <c r="D37" s="78" t="s">
        <v>15</v>
      </c>
    </row>
    <row r="38" spans="2:4">
      <c r="B38" s="82" t="s">
        <v>12</v>
      </c>
      <c r="C38" s="83"/>
      <c r="D38" s="84"/>
    </row>
    <row r="39" spans="2:4">
      <c r="B39" s="76" t="s">
        <v>156</v>
      </c>
      <c r="C39" s="81">
        <v>3</v>
      </c>
      <c r="D39" s="78" t="s">
        <v>15</v>
      </c>
    </row>
    <row r="40" spans="2:4">
      <c r="B40" s="76"/>
      <c r="C40" s="81"/>
      <c r="D40" s="78" t="s">
        <v>15</v>
      </c>
    </row>
    <row r="41" spans="2:4">
      <c r="B41" s="76"/>
      <c r="C41" s="81"/>
      <c r="D41" s="78" t="s">
        <v>15</v>
      </c>
    </row>
    <row r="42" spans="2:4">
      <c r="B42" s="76"/>
      <c r="C42" s="81"/>
      <c r="D42" s="78" t="s">
        <v>15</v>
      </c>
    </row>
    <row r="43" spans="2:4">
      <c r="B43" s="76"/>
      <c r="C43" s="81"/>
      <c r="D43" s="78" t="s">
        <v>15</v>
      </c>
    </row>
    <row r="44" spans="2:4">
      <c r="B44" s="76"/>
      <c r="C44" s="81"/>
      <c r="D44" s="78" t="s">
        <v>15</v>
      </c>
    </row>
    <row r="45" spans="2:4">
      <c r="B45" s="76"/>
      <c r="C45" s="81"/>
      <c r="D45" s="78" t="s">
        <v>15</v>
      </c>
    </row>
    <row r="46" spans="2:4">
      <c r="B46" s="76"/>
      <c r="C46" s="81"/>
      <c r="D46" s="78" t="s">
        <v>15</v>
      </c>
    </row>
    <row r="47" spans="2:4">
      <c r="B47" s="76"/>
      <c r="C47" s="81"/>
      <c r="D47" s="78" t="s">
        <v>15</v>
      </c>
    </row>
    <row r="48" spans="2:4">
      <c r="B48" s="82" t="s">
        <v>11</v>
      </c>
      <c r="C48" s="83"/>
      <c r="D48" s="84"/>
    </row>
    <row r="49" spans="2:8">
      <c r="B49" s="76" t="s">
        <v>157</v>
      </c>
      <c r="C49" s="85">
        <v>450</v>
      </c>
      <c r="D49" s="78" t="s">
        <v>15</v>
      </c>
    </row>
    <row r="50" spans="2:8">
      <c r="B50" s="76"/>
      <c r="C50" s="85"/>
      <c r="D50" s="78" t="s">
        <v>15</v>
      </c>
    </row>
    <row r="51" spans="2:8">
      <c r="B51" s="76"/>
      <c r="C51" s="85"/>
      <c r="D51" s="78" t="s">
        <v>15</v>
      </c>
    </row>
    <row r="52" spans="2:8">
      <c r="B52" s="76"/>
      <c r="C52" s="85"/>
      <c r="D52" s="78" t="s">
        <v>15</v>
      </c>
    </row>
    <row r="53" spans="2:8">
      <c r="B53" s="76"/>
      <c r="C53" s="85"/>
      <c r="D53" s="78" t="s">
        <v>15</v>
      </c>
    </row>
    <row r="54" spans="2:8">
      <c r="B54" s="76"/>
      <c r="C54" s="85"/>
      <c r="D54" s="78" t="s">
        <v>15</v>
      </c>
    </row>
    <row r="55" spans="2:8">
      <c r="B55" s="76"/>
      <c r="C55" s="85"/>
      <c r="D55" s="78" t="s">
        <v>15</v>
      </c>
    </row>
    <row r="56" spans="2:8">
      <c r="B56" s="76"/>
      <c r="C56" s="85"/>
      <c r="D56" s="78" t="s">
        <v>15</v>
      </c>
      <c r="G56" s="50"/>
    </row>
    <row r="57" spans="2:8">
      <c r="B57" s="76"/>
      <c r="C57" s="85"/>
      <c r="D57" s="78" t="s">
        <v>15</v>
      </c>
      <c r="G57" s="50"/>
    </row>
    <row r="58" spans="2:8">
      <c r="B58" s="82" t="s">
        <v>13</v>
      </c>
      <c r="C58" s="83"/>
      <c r="D58" s="84"/>
      <c r="G58" s="50"/>
    </row>
    <row r="59" spans="2:8">
      <c r="B59" s="86"/>
      <c r="C59" s="85">
        <v>600</v>
      </c>
      <c r="D59" s="78" t="s">
        <v>15</v>
      </c>
    </row>
    <row r="60" spans="2:8">
      <c r="B60" s="86"/>
      <c r="C60" s="85"/>
      <c r="D60" s="78" t="s">
        <v>15</v>
      </c>
      <c r="F60" s="50"/>
    </row>
    <row r="61" spans="2:8">
      <c r="B61" s="86"/>
      <c r="C61" s="85"/>
      <c r="D61" s="78" t="s">
        <v>15</v>
      </c>
      <c r="F61" s="50"/>
      <c r="H61" s="50"/>
    </row>
    <row r="62" spans="2:8">
      <c r="B62" s="86"/>
      <c r="C62" s="85"/>
      <c r="D62" s="78" t="s">
        <v>15</v>
      </c>
      <c r="H62" s="50"/>
    </row>
    <row r="63" spans="2:8">
      <c r="B63" s="86"/>
      <c r="C63" s="85"/>
      <c r="D63" s="78" t="s">
        <v>15</v>
      </c>
      <c r="F63" s="50"/>
      <c r="G63" s="50"/>
      <c r="H63" s="50"/>
    </row>
    <row r="64" spans="2:8">
      <c r="B64" s="86"/>
      <c r="C64" s="85"/>
      <c r="D64" s="78" t="s">
        <v>15</v>
      </c>
      <c r="F64" s="50"/>
      <c r="H64" s="50"/>
    </row>
    <row r="65" spans="2:8">
      <c r="B65" s="86"/>
      <c r="C65" s="85"/>
      <c r="D65" s="78" t="s">
        <v>15</v>
      </c>
      <c r="F65" s="50"/>
      <c r="H65" s="50"/>
    </row>
    <row r="66" spans="2:8">
      <c r="B66" s="86"/>
      <c r="C66" s="85"/>
      <c r="D66" s="78" t="s">
        <v>15</v>
      </c>
      <c r="H66" s="50"/>
    </row>
    <row r="67" spans="2:8" ht="23" thickBot="1">
      <c r="B67" s="87"/>
      <c r="C67" s="88"/>
      <c r="D67" s="89" t="s">
        <v>15</v>
      </c>
      <c r="F67" s="4"/>
      <c r="G67" s="4"/>
      <c r="H67" s="50"/>
    </row>
    <row r="68" spans="2:8" ht="23" thickBot="1">
      <c r="B68" s="9"/>
      <c r="C68" s="10"/>
      <c r="D68" s="11"/>
      <c r="E68" s="3"/>
      <c r="G68" s="56"/>
      <c r="H68" s="50"/>
    </row>
    <row r="69" spans="2:8" ht="25" thickBot="1">
      <c r="B69" s="149" t="s">
        <v>81</v>
      </c>
      <c r="C69" s="150"/>
      <c r="D69" s="151"/>
      <c r="H69" s="50"/>
    </row>
    <row r="70" spans="2:8">
      <c r="B70" s="15" t="s">
        <v>0</v>
      </c>
      <c r="C70" s="16"/>
      <c r="D70" s="90">
        <f>SUM(C33:C37)</f>
        <v>0</v>
      </c>
      <c r="H70" s="50"/>
    </row>
    <row r="71" spans="2:8">
      <c r="B71" s="17" t="s">
        <v>1</v>
      </c>
      <c r="C71" s="18"/>
      <c r="D71" s="91">
        <f>SUM(C39:C47)</f>
        <v>3</v>
      </c>
      <c r="G71" s="50"/>
      <c r="H71" s="50"/>
    </row>
    <row r="72" spans="2:8">
      <c r="B72" s="17" t="s">
        <v>2</v>
      </c>
      <c r="C72" s="18"/>
      <c r="D72" s="91">
        <f>SUM(C49:C57)</f>
        <v>450</v>
      </c>
      <c r="G72" s="50"/>
      <c r="H72" s="50"/>
    </row>
    <row r="73" spans="2:8" ht="23" thickBot="1">
      <c r="B73" s="22" t="s">
        <v>3</v>
      </c>
      <c r="C73" s="23"/>
      <c r="D73" s="92">
        <f>SUM(C59:C67)</f>
        <v>600</v>
      </c>
      <c r="G73" s="50"/>
      <c r="H73" s="50"/>
    </row>
    <row r="74" spans="2:8" ht="23" thickTop="1">
      <c r="B74" s="36" t="s">
        <v>6</v>
      </c>
      <c r="C74" s="37"/>
      <c r="D74" s="24" t="e">
        <f>(D70+D71+D72+D73)/C29</f>
        <v>#DIV/0!</v>
      </c>
      <c r="G74" s="50"/>
      <c r="H74" s="50"/>
    </row>
    <row r="75" spans="2:8">
      <c r="B75" s="13" t="s">
        <v>19</v>
      </c>
      <c r="C75" s="14"/>
      <c r="D75" s="12" t="e">
        <f>(D70+D71+D72)/C29</f>
        <v>#DIV/0!</v>
      </c>
      <c r="G75" s="55"/>
      <c r="H75" s="50"/>
    </row>
    <row r="76" spans="2:8">
      <c r="B76" s="13" t="s">
        <v>20</v>
      </c>
      <c r="C76" s="14"/>
      <c r="D76" s="12" t="e">
        <f>(D70+D71)/C29</f>
        <v>#DIV/0!</v>
      </c>
      <c r="H76" s="50"/>
    </row>
    <row r="77" spans="2:8">
      <c r="B77" s="13" t="s">
        <v>21</v>
      </c>
      <c r="C77" s="14"/>
      <c r="D77" s="12" t="e">
        <f>D72/C29</f>
        <v>#DIV/0!</v>
      </c>
      <c r="H77" s="50"/>
    </row>
    <row r="78" spans="2:8" ht="23" thickBot="1">
      <c r="B78" s="38" t="s">
        <v>22</v>
      </c>
      <c r="C78" s="39"/>
      <c r="D78" s="8" t="e">
        <f>D73/C29</f>
        <v>#DIV/0!</v>
      </c>
      <c r="G78" s="50"/>
      <c r="H78" s="50"/>
    </row>
    <row r="79" spans="2:8" ht="23" thickTop="1">
      <c r="B79" s="93" t="s">
        <v>14</v>
      </c>
      <c r="C79" s="94"/>
      <c r="D79" s="95" t="e">
        <f>IF(B37="None", IF(B36="None",  IF(B35="None",D74, ((HLOOKUP(B35,'Summary Table'!$C$139:$AJ$144,2,FALSE))*C35+C33+D71+D72+D73)/(C29)), ((HLOOKUP(B35,'Summary Table'!$C$139:$AJ$144,2,FALSE))*C35+(HLOOKUP(B36,'Summary Table'!$C$139:$AJ$144,2,FALSE))*C36+C33+D71+D72+D73)/(C29)),((HLOOKUP(B35,'Summary Table'!$C$139:$AJ$144,2,FALSE))*C35+(HLOOKUP(B36,'Summary Table'!$C$139:$AJ$144,2,FALSE))*C36+HLOOKUP(B37,'Summary Table'!$C$139:$AJ$144,2,FALSE)*C37+C33+D71+D72+D73)/(C29))</f>
        <v>#DIV/0!</v>
      </c>
      <c r="E79" s="3"/>
      <c r="G79" s="50"/>
      <c r="H79" s="50"/>
    </row>
    <row r="80" spans="2:8">
      <c r="B80" s="96" t="s">
        <v>23</v>
      </c>
      <c r="C80" s="97"/>
      <c r="D80" s="98" t="e">
        <f>IF(B37="None", IF(B36="None",  IF(B35="None", D75, ((HLOOKUP(B35,'Summary Table'!$C$139:$AJ$144,3,FALSE))*C35+C33+D71+D72)/(C29)), ((HLOOKUP(B35,'Summary Table'!$C$139:$AJ$144,3,FALSE))*C35+(HLOOKUP(B36,'Summary Table'!$C$139:$AJ$144,3,FALSE))*C36+C33+D71+D72)/(C29)),((HLOOKUP(B35,'Summary Table'!$C$139:$AJ$144,3,FALSE))*C35+(HLOOKUP(B36,'Summary Table'!$C$139:$AJ$144,3,FALSE))*C36+HLOOKUP(B37,'Summary Table'!$C$139:$AJ$144,3,FALSE)*C37+C33+D71+D72)/(C29))</f>
        <v>#DIV/0!</v>
      </c>
      <c r="G80" s="50"/>
      <c r="H80" s="50"/>
    </row>
    <row r="81" spans="2:8">
      <c r="B81" s="96" t="s">
        <v>24</v>
      </c>
      <c r="C81" s="97"/>
      <c r="D81" s="98" t="e">
        <f>IF(B37="None", IF(B36="None",  IF(B35="None",D76, ((HLOOKUP(B35,'Summary Table'!$C$139:$AJ$144,4,FALSE))*C35+C33+D71)/(C29)), ((HLOOKUP(B35,'Summary Table'!$C$139:$AJ$144,4,FALSE))*C35+(HLOOKUP(B36,'Summary Table'!$C$139:$AJ$144,4,FALSE))*C36+C33+D71)/(C29)),((HLOOKUP(B35,'Summary Table'!$C$139:$AJ$144,4,FALSE))*C35+(HLOOKUP(B36,'Summary Table'!$C$139:$AJ$144,4,FALSE))*C36+HLOOKUP(B37,'Summary Table'!$C$139:$AJ$144,4,FALSE)*C37+C33+D71)/(C29))</f>
        <v>#DIV/0!</v>
      </c>
      <c r="G81" s="50"/>
      <c r="H81" s="50"/>
    </row>
    <row r="82" spans="2:8">
      <c r="B82" s="96" t="s">
        <v>25</v>
      </c>
      <c r="C82" s="97"/>
      <c r="D82" s="98" t="e">
        <f>IF(B37="None", IF(B36="None",  IF(B35="None", D77, ((HLOOKUP(B35,'Summary Table'!$C$139:$AJ$144,5,FALSE))*C35+D72)/(C29)), ((HLOOKUP(B35,'Summary Table'!$C$139:$AJ$144,5,FALSE))*C35+(HLOOKUP(B36,'Summary Table'!$C$139:$AJ$144,5,FALSE))*C36+D72)/(C29)),((HLOOKUP(B35,'Summary Table'!$C$139:$AJ$144,5,FALSE))*C35+(HLOOKUP(B36,'Summary Table'!$C$139:$AJ$144,5,FALSE))*C36+HLOOKUP(B37,'Summary Table'!$C$139:$AJ$144,5,FALSE)*C37+D72)/(C29))</f>
        <v>#DIV/0!</v>
      </c>
      <c r="H82" s="50"/>
    </row>
    <row r="83" spans="2:8" ht="23" thickBot="1">
      <c r="B83" s="99" t="s">
        <v>26</v>
      </c>
      <c r="C83" s="100"/>
      <c r="D83" s="101" t="e">
        <f>IF(B37="None", IF(B36="None",  IF(B35="None", D78, ((HLOOKUP(B35,'Summary Table'!$C$139:$AJ$144,6,FALSE))*C35+D73)/(C29)), ((HLOOKUP(B35,'Summary Table'!$C$139:$AJ$144,6,FALSE))*C35+(HLOOKUP(B36,'Summary Table'!$C$139:$AJ$144,6,FALSE))*C36+D73)/(C29)),((HLOOKUP(B35,'Summary Table'!$C$139:$AJ$144,6,FALSE))*C35+(HLOOKUP(B36,'Summary Table'!$C$139:$AJ$144,6,FALSE))*C36+HLOOKUP(B37,'Summary Table'!$C$139:$AJ$144,6,FALSE)*C37+D73)/(C29))</f>
        <v>#DIV/0!</v>
      </c>
      <c r="G83" s="50"/>
    </row>
    <row r="84" spans="2:8" ht="23" thickTop="1">
      <c r="B84" s="4"/>
      <c r="C84" s="7"/>
      <c r="G84" s="50"/>
      <c r="H84" s="50"/>
    </row>
    <row r="85" spans="2:8" ht="23" thickBot="1">
      <c r="B85" s="4"/>
      <c r="C85" s="6"/>
      <c r="D85" s="6"/>
    </row>
    <row r="86" spans="2:8" ht="25" thickTop="1">
      <c r="B86" s="146" t="s">
        <v>80</v>
      </c>
      <c r="C86" s="147">
        <v>1</v>
      </c>
      <c r="D86" s="148" t="str">
        <f>"/"&amp;B93&amp;""</f>
        <v>/</v>
      </c>
      <c r="E86" s="3"/>
      <c r="G86" s="60"/>
      <c r="H86" s="50"/>
    </row>
    <row r="87" spans="2:8">
      <c r="B87" s="65"/>
      <c r="C87" s="5" t="s">
        <v>8</v>
      </c>
      <c r="D87" s="19" t="s">
        <v>9</v>
      </c>
      <c r="E87" s="2"/>
      <c r="G87" s="50"/>
      <c r="H87" s="50"/>
    </row>
    <row r="88" spans="2:8">
      <c r="B88" s="21" t="s">
        <v>4</v>
      </c>
      <c r="C88" s="66"/>
      <c r="D88" s="67" t="s">
        <v>15</v>
      </c>
      <c r="E88" s="4"/>
      <c r="F88" s="4"/>
    </row>
    <row r="89" spans="2:8" ht="23" thickBot="1">
      <c r="B89" s="21" t="s">
        <v>28</v>
      </c>
      <c r="C89" s="66"/>
      <c r="D89" s="67" t="s">
        <v>15</v>
      </c>
      <c r="E89" s="3"/>
      <c r="F89" s="4"/>
    </row>
    <row r="90" spans="2:8" ht="23" thickBot="1">
      <c r="B90" s="68"/>
      <c r="C90" s="20"/>
      <c r="D90" s="69"/>
      <c r="G90" s="55"/>
      <c r="H90" s="58"/>
    </row>
    <row r="91" spans="2:8" ht="39" customHeight="1" thickBot="1">
      <c r="B91" s="70" t="s">
        <v>7</v>
      </c>
      <c r="C91" s="71" t="s">
        <v>10</v>
      </c>
      <c r="D91" s="72" t="s">
        <v>9</v>
      </c>
      <c r="G91" s="60"/>
      <c r="H91" s="50"/>
    </row>
    <row r="92" spans="2:8" ht="25">
      <c r="B92" s="73" t="s">
        <v>29</v>
      </c>
      <c r="C92" s="74"/>
      <c r="D92" s="75"/>
      <c r="G92" s="61"/>
      <c r="H92" s="59"/>
    </row>
    <row r="93" spans="2:8" ht="23" thickBot="1">
      <c r="B93" s="76"/>
      <c r="C93" s="77">
        <f>C88</f>
        <v>0</v>
      </c>
      <c r="D93" s="78" t="s">
        <v>15</v>
      </c>
      <c r="G93" s="55"/>
      <c r="H93" s="50"/>
    </row>
    <row r="94" spans="2:8">
      <c r="B94" s="73" t="s">
        <v>30</v>
      </c>
      <c r="C94" s="79"/>
      <c r="D94" s="75"/>
      <c r="G94" s="55"/>
      <c r="H94" s="50"/>
    </row>
    <row r="95" spans="2:8">
      <c r="B95" s="80" t="s">
        <v>36</v>
      </c>
      <c r="C95" s="81"/>
      <c r="D95" s="78" t="s">
        <v>15</v>
      </c>
    </row>
    <row r="96" spans="2:8">
      <c r="B96" s="80" t="s">
        <v>36</v>
      </c>
      <c r="C96" s="81"/>
      <c r="D96" s="78" t="s">
        <v>15</v>
      </c>
    </row>
    <row r="97" spans="2:4">
      <c r="B97" s="80" t="s">
        <v>36</v>
      </c>
      <c r="C97" s="81"/>
      <c r="D97" s="78" t="s">
        <v>15</v>
      </c>
    </row>
    <row r="98" spans="2:4">
      <c r="B98" s="82" t="s">
        <v>12</v>
      </c>
      <c r="C98" s="83"/>
      <c r="D98" s="84"/>
    </row>
    <row r="99" spans="2:4">
      <c r="B99" s="76"/>
      <c r="C99" s="81"/>
      <c r="D99" s="78" t="s">
        <v>15</v>
      </c>
    </row>
    <row r="100" spans="2:4">
      <c r="B100" s="76"/>
      <c r="C100" s="81"/>
      <c r="D100" s="78" t="s">
        <v>15</v>
      </c>
    </row>
    <row r="101" spans="2:4">
      <c r="B101" s="76"/>
      <c r="C101" s="81"/>
      <c r="D101" s="78" t="s">
        <v>15</v>
      </c>
    </row>
    <row r="102" spans="2:4">
      <c r="B102" s="76"/>
      <c r="C102" s="81"/>
      <c r="D102" s="78" t="s">
        <v>15</v>
      </c>
    </row>
    <row r="103" spans="2:4">
      <c r="B103" s="76"/>
      <c r="C103" s="81"/>
      <c r="D103" s="78" t="s">
        <v>15</v>
      </c>
    </row>
    <row r="104" spans="2:4">
      <c r="B104" s="76"/>
      <c r="C104" s="81"/>
      <c r="D104" s="78" t="s">
        <v>15</v>
      </c>
    </row>
    <row r="105" spans="2:4">
      <c r="B105" s="76"/>
      <c r="C105" s="81"/>
      <c r="D105" s="78" t="s">
        <v>15</v>
      </c>
    </row>
    <row r="106" spans="2:4">
      <c r="B106" s="76"/>
      <c r="C106" s="81"/>
      <c r="D106" s="78" t="s">
        <v>15</v>
      </c>
    </row>
    <row r="107" spans="2:4">
      <c r="B107" s="76"/>
      <c r="C107" s="81"/>
      <c r="D107" s="78" t="s">
        <v>15</v>
      </c>
    </row>
    <row r="108" spans="2:4">
      <c r="B108" s="82" t="s">
        <v>11</v>
      </c>
      <c r="C108" s="83"/>
      <c r="D108" s="84"/>
    </row>
    <row r="109" spans="2:4">
      <c r="B109" s="76"/>
      <c r="C109" s="85"/>
      <c r="D109" s="78" t="s">
        <v>15</v>
      </c>
    </row>
    <row r="110" spans="2:4">
      <c r="B110" s="76"/>
      <c r="C110" s="85"/>
      <c r="D110" s="78" t="s">
        <v>15</v>
      </c>
    </row>
    <row r="111" spans="2:4">
      <c r="B111" s="76"/>
      <c r="C111" s="85"/>
      <c r="D111" s="78" t="s">
        <v>15</v>
      </c>
    </row>
    <row r="112" spans="2:4">
      <c r="B112" s="76"/>
      <c r="C112" s="85"/>
      <c r="D112" s="78" t="s">
        <v>15</v>
      </c>
    </row>
    <row r="113" spans="2:8">
      <c r="B113" s="76"/>
      <c r="C113" s="85"/>
      <c r="D113" s="78" t="s">
        <v>15</v>
      </c>
    </row>
    <row r="114" spans="2:8">
      <c r="B114" s="76"/>
      <c r="C114" s="85"/>
      <c r="D114" s="78" t="s">
        <v>15</v>
      </c>
      <c r="E114" s="50"/>
    </row>
    <row r="115" spans="2:8">
      <c r="B115" s="76"/>
      <c r="C115" s="85"/>
      <c r="D115" s="78" t="s">
        <v>15</v>
      </c>
      <c r="F115" s="50"/>
    </row>
    <row r="116" spans="2:8">
      <c r="B116" s="76"/>
      <c r="C116" s="85"/>
      <c r="D116" s="78" t="s">
        <v>15</v>
      </c>
      <c r="G116" s="50"/>
      <c r="H116" s="50"/>
    </row>
    <row r="117" spans="2:8">
      <c r="B117" s="76"/>
      <c r="C117" s="85"/>
      <c r="D117" s="78" t="s">
        <v>15</v>
      </c>
      <c r="G117" s="50"/>
    </row>
    <row r="118" spans="2:8">
      <c r="B118" s="82" t="s">
        <v>13</v>
      </c>
      <c r="C118" s="83"/>
      <c r="D118" s="84"/>
      <c r="G118" s="50"/>
      <c r="H118" s="50"/>
    </row>
    <row r="119" spans="2:8">
      <c r="B119" s="86"/>
      <c r="C119" s="85"/>
      <c r="D119" s="78" t="s">
        <v>15</v>
      </c>
      <c r="H119" s="50"/>
    </row>
    <row r="120" spans="2:8">
      <c r="B120" s="86"/>
      <c r="C120" s="85"/>
      <c r="D120" s="78" t="s">
        <v>15</v>
      </c>
    </row>
    <row r="121" spans="2:8">
      <c r="B121" s="86"/>
      <c r="C121" s="85"/>
      <c r="D121" s="78" t="s">
        <v>15</v>
      </c>
    </row>
    <row r="122" spans="2:8">
      <c r="B122" s="86"/>
      <c r="C122" s="85"/>
      <c r="D122" s="78" t="s">
        <v>15</v>
      </c>
      <c r="G122" s="50"/>
      <c r="H122" s="50"/>
    </row>
    <row r="123" spans="2:8">
      <c r="B123" s="86"/>
      <c r="C123" s="85"/>
      <c r="D123" s="78" t="s">
        <v>15</v>
      </c>
      <c r="H123" s="50"/>
    </row>
    <row r="124" spans="2:8">
      <c r="B124" s="86"/>
      <c r="C124" s="85"/>
      <c r="D124" s="78" t="s">
        <v>15</v>
      </c>
      <c r="G124" s="50"/>
      <c r="H124" s="50"/>
    </row>
    <row r="125" spans="2:8">
      <c r="B125" s="86"/>
      <c r="C125" s="85"/>
      <c r="D125" s="78" t="s">
        <v>15</v>
      </c>
      <c r="G125" s="50"/>
      <c r="H125" s="50"/>
    </row>
    <row r="126" spans="2:8" ht="18" customHeight="1">
      <c r="B126" s="86"/>
      <c r="C126" s="85"/>
      <c r="D126" s="78" t="s">
        <v>15</v>
      </c>
      <c r="G126" s="50"/>
      <c r="H126" s="50"/>
    </row>
    <row r="127" spans="2:8" ht="18" customHeight="1" thickBot="1">
      <c r="B127" s="87"/>
      <c r="C127" s="88"/>
      <c r="D127" s="89" t="s">
        <v>15</v>
      </c>
      <c r="G127" s="50"/>
      <c r="H127" s="50"/>
    </row>
    <row r="128" spans="2:8" ht="23" thickBot="1">
      <c r="B128" s="9"/>
      <c r="C128" s="10"/>
      <c r="D128" s="11"/>
      <c r="E128" s="3"/>
      <c r="F128" s="4"/>
      <c r="G128" s="4"/>
      <c r="H128" s="57"/>
    </row>
    <row r="129" spans="2:8" ht="25" thickBot="1">
      <c r="B129" s="149" t="s">
        <v>82</v>
      </c>
      <c r="C129" s="150"/>
      <c r="D129" s="151"/>
    </row>
    <row r="130" spans="2:8">
      <c r="B130" s="15" t="s">
        <v>0</v>
      </c>
      <c r="C130" s="16"/>
      <c r="D130" s="90">
        <f>SUM(C93:C97)</f>
        <v>0</v>
      </c>
      <c r="G130" s="56"/>
    </row>
    <row r="131" spans="2:8">
      <c r="B131" s="17" t="s">
        <v>1</v>
      </c>
      <c r="C131" s="18"/>
      <c r="D131" s="91">
        <f>SUM(C99:C107)</f>
        <v>0</v>
      </c>
      <c r="G131" s="50"/>
      <c r="H131" s="50"/>
    </row>
    <row r="132" spans="2:8">
      <c r="B132" s="17" t="s">
        <v>2</v>
      </c>
      <c r="C132" s="18"/>
      <c r="D132" s="91">
        <f>SUM(C109:C117)</f>
        <v>0</v>
      </c>
      <c r="G132" s="60"/>
      <c r="H132" s="50"/>
    </row>
    <row r="133" spans="2:8" ht="23" thickBot="1">
      <c r="B133" s="22" t="s">
        <v>3</v>
      </c>
      <c r="C133" s="23"/>
      <c r="D133" s="92">
        <f>SUM(C119:C127)</f>
        <v>0</v>
      </c>
      <c r="G133" s="50"/>
      <c r="H133" s="50"/>
    </row>
    <row r="134" spans="2:8" ht="23" thickTop="1">
      <c r="B134" s="36" t="s">
        <v>6</v>
      </c>
      <c r="C134" s="37"/>
      <c r="D134" s="24" t="e">
        <f>(D130+D131+D132+D133)/C89</f>
        <v>#DIV/0!</v>
      </c>
      <c r="G134" s="50"/>
      <c r="H134" s="50"/>
    </row>
    <row r="135" spans="2:8">
      <c r="B135" s="13" t="s">
        <v>19</v>
      </c>
      <c r="C135" s="14"/>
      <c r="D135" s="12" t="e">
        <f>(D130+D131+D132)/C89</f>
        <v>#DIV/0!</v>
      </c>
      <c r="G135" s="50"/>
      <c r="H135" s="50"/>
    </row>
    <row r="136" spans="2:8">
      <c r="B136" s="13" t="s">
        <v>20</v>
      </c>
      <c r="C136" s="14"/>
      <c r="D136" s="12" t="e">
        <f>(D130+D131)/C89</f>
        <v>#DIV/0!</v>
      </c>
      <c r="G136" s="55"/>
    </row>
    <row r="137" spans="2:8">
      <c r="B137" s="13" t="s">
        <v>21</v>
      </c>
      <c r="C137" s="14"/>
      <c r="D137" s="12" t="e">
        <f>D132/C89</f>
        <v>#DIV/0!</v>
      </c>
      <c r="G137" s="50"/>
      <c r="H137" s="50"/>
    </row>
    <row r="138" spans="2:8" ht="23" thickBot="1">
      <c r="B138" s="38" t="s">
        <v>22</v>
      </c>
      <c r="C138" s="39"/>
      <c r="D138" s="8" t="e">
        <f>D133/C89</f>
        <v>#DIV/0!</v>
      </c>
    </row>
    <row r="139" spans="2:8" ht="23" thickTop="1">
      <c r="B139" s="93" t="s">
        <v>14</v>
      </c>
      <c r="C139" s="94"/>
      <c r="D139" s="95" t="e">
        <f>IF(B97="None", IF(B96="None",  IF(B95="None", (C93*D79+D131+D132+D133)/(C89), ((HLOOKUP(B95,'Summary Table'!$C$139:$AJ$144,2,FALSE))*C95+C93*D79+D131+D132+D133)/(C89)), ((HLOOKUP(B95,'Summary Table'!$C$139:$AJ$144,2,FALSE))*C95+(HLOOKUP(B96,'Summary Table'!$C$139:$AJ$144,2,FALSE))*C96+C93*D79+D131+D132+D133)/(C89)),((HLOOKUP(B95,'Summary Table'!$C$139:$AJ$144,2,FALSE))*C95+(HLOOKUP(B96,'Summary Table'!$C$139:$AJ$144,2,FALSE))*C96+HLOOKUP(B97,'Summary Table'!$C$139:$AJ$144,2,FALSE)*C97+C93*D79+D131+D132+D133)/(C89))</f>
        <v>#DIV/0!</v>
      </c>
      <c r="H139" s="50"/>
    </row>
    <row r="140" spans="2:8">
      <c r="B140" s="96" t="s">
        <v>23</v>
      </c>
      <c r="C140" s="97"/>
      <c r="D140" s="98" t="e">
        <f>IF(B97="None", IF(B96="None",  IF(B95="None", (D130*D80+D131+D132)/C89, ((HLOOKUP(B95,'Summary Table'!$C$139:$AJ$144,3,FALSE))*C95+C93*D80+D131+D132)/(C89)), ((HLOOKUP(B95,'Summary Table'!$C$139:$AJ$144,3,FALSE))*C95+(HLOOKUP(B96,'Summary Table'!$C$139:$AJ$144,3,FALSE))*C96+C93*D80+D131+D132)/(C89)),((HLOOKUP(B95,'Summary Table'!$C$139:$AJ$144,3,FALSE))*C95+(HLOOKUP(B96,'Summary Table'!$C$139:$AJ$144,3,FALSE))*C96+HLOOKUP(B97,'Summary Table'!$C$139:$AJ$144,3,FALSE)*C97+C93*D80+D131+D132)/(C89))</f>
        <v>#DIV/0!</v>
      </c>
    </row>
    <row r="141" spans="2:8">
      <c r="B141" s="96" t="s">
        <v>24</v>
      </c>
      <c r="C141" s="97"/>
      <c r="D141" s="98" t="e">
        <f>IF(B97="None", IF(B96="None",  IF(B95="None", (C93*D81+D131)/(C89), ((HLOOKUP(B95,'Summary Table'!$C$139:$AJ$144,4,FALSE))*C95+C93*D81+D131)/(C89)), ((HLOOKUP(B95,'Summary Table'!$C$139:$AJ$144,4,FALSE))*C95+(HLOOKUP(B96,'Summary Table'!$C$139:$AJ$144,4,FALSE))*C96+C93*D81+D131)/(C89)),((HLOOKUP(B95,'Summary Table'!$C$139:$AJ$144,4,FALSE))*C95+(HLOOKUP(B96,'Summary Table'!$C$139:$AJ$144,4,FALSE))*C96+HLOOKUP(B97,'Summary Table'!$C$139:$AJ$144,4,FALSE)*C97+C93*D81+D131)/(C89))</f>
        <v>#DIV/0!</v>
      </c>
      <c r="G141" s="50"/>
      <c r="H141" s="50"/>
    </row>
    <row r="142" spans="2:8">
      <c r="B142" s="96" t="s">
        <v>25</v>
      </c>
      <c r="C142" s="97"/>
      <c r="D142" s="98" t="e">
        <f>IF(B97="None", IF(B96="None",  IF(B95="None", (C93*D82+D132)/(C89), ((HLOOKUP(B95,'Summary Table'!$C$139:$AJ$144,5,FALSE))*C95+C93*D82+D132)/(C89)), ((HLOOKUP(B95,'Summary Table'!$C$139:$AJ$144,5,FALSE))*C95+(HLOOKUP(B96,'Summary Table'!$C$139:$AJ$144,5,FALSE))*C96+C93*D82+D132)/(C89)),((HLOOKUP(B95,'Summary Table'!$C$139:$AJ$144,5,FALSE))*C95+(HLOOKUP(B96,'Summary Table'!$C$139:$AJ$144,5,FALSE))*C96+HLOOKUP(B97,'Summary Table'!$C$139:$AJ$144,5,FALSE)*C97+C93*D82+D132)/(C89))</f>
        <v>#DIV/0!</v>
      </c>
    </row>
    <row r="143" spans="2:8" ht="23" thickBot="1">
      <c r="B143" s="99" t="s">
        <v>26</v>
      </c>
      <c r="C143" s="100"/>
      <c r="D143" s="101" t="e">
        <f>IF(B97="None", IF(B96="None",  IF(B95="None", (C93*D83+D133)/(C89), ((HLOOKUP(B95,'Summary Table'!$C$139:$AJ$144,6,FALSE))*C95+C93*D83+D133)/(C89)), ((HLOOKUP(B95,'Summary Table'!$C$139:$AJ$144,6,FALSE))*C95+(HLOOKUP(B96,'Summary Table'!$C$139:$AJ$144,6,FALSE))*C96+C93*D83+D133)/(C89)),((HLOOKUP(B95,'Summary Table'!$C$139:$AJ$144,6,FALSE))*C95+(HLOOKUP(B96,'Summary Table'!$C$139:$AJ$144,6,FALSE))*C96+HLOOKUP(B97,'Summary Table'!$C$139:$AJ$144,6,FALSE)*C97+C93*D83+D133)/(C89))</f>
        <v>#DIV/0!</v>
      </c>
      <c r="G143" s="50"/>
    </row>
    <row r="144" spans="2:8" ht="23" thickTop="1">
      <c r="H144" s="50"/>
    </row>
    <row r="145" spans="2:8" ht="23" thickBot="1">
      <c r="G145" s="50"/>
      <c r="H145" s="50"/>
    </row>
    <row r="146" spans="2:8" ht="25" thickTop="1">
      <c r="B146" s="146" t="s">
        <v>83</v>
      </c>
      <c r="C146" s="147">
        <v>1</v>
      </c>
      <c r="D146" s="148" t="str">
        <f>"/"&amp;B153&amp;""</f>
        <v>/</v>
      </c>
      <c r="E146" s="3"/>
      <c r="G146" s="50"/>
      <c r="H146" s="50"/>
    </row>
    <row r="147" spans="2:8">
      <c r="B147" s="65"/>
      <c r="C147" s="5" t="s">
        <v>8</v>
      </c>
      <c r="D147" s="19" t="s">
        <v>9</v>
      </c>
      <c r="E147" s="2"/>
      <c r="G147" s="50"/>
      <c r="H147" s="50"/>
    </row>
    <row r="148" spans="2:8">
      <c r="B148" s="21" t="s">
        <v>4</v>
      </c>
      <c r="C148" s="66"/>
      <c r="D148" s="67" t="s">
        <v>15</v>
      </c>
      <c r="E148" s="4"/>
      <c r="F148" s="4"/>
      <c r="G148" s="56"/>
      <c r="H148" s="57"/>
    </row>
    <row r="149" spans="2:8" ht="23" thickBot="1">
      <c r="B149" s="21" t="s">
        <v>27</v>
      </c>
      <c r="C149" s="66"/>
      <c r="D149" s="67" t="s">
        <v>15</v>
      </c>
      <c r="E149" s="3"/>
      <c r="F149" s="4"/>
      <c r="G149" s="55"/>
      <c r="H149" s="57"/>
    </row>
    <row r="150" spans="2:8" ht="23" thickBot="1">
      <c r="B150" s="68"/>
      <c r="C150" s="20"/>
      <c r="D150" s="69"/>
      <c r="G150" s="56"/>
    </row>
    <row r="151" spans="2:8" ht="45.75" customHeight="1" thickBot="1">
      <c r="B151" s="70" t="s">
        <v>7</v>
      </c>
      <c r="C151" s="71" t="s">
        <v>10</v>
      </c>
      <c r="D151" s="72" t="s">
        <v>9</v>
      </c>
      <c r="G151" s="56"/>
    </row>
    <row r="152" spans="2:8">
      <c r="B152" s="73" t="s">
        <v>29</v>
      </c>
      <c r="C152" s="74"/>
      <c r="D152" s="75"/>
    </row>
    <row r="153" spans="2:8" ht="23" thickBot="1">
      <c r="B153" s="76"/>
      <c r="C153" s="77">
        <f>C148</f>
        <v>0</v>
      </c>
      <c r="D153" s="78" t="s">
        <v>15</v>
      </c>
    </row>
    <row r="154" spans="2:8">
      <c r="B154" s="73" t="s">
        <v>30</v>
      </c>
      <c r="C154" s="79"/>
      <c r="D154" s="75"/>
    </row>
    <row r="155" spans="2:8">
      <c r="B155" s="80" t="s">
        <v>36</v>
      </c>
      <c r="C155" s="81"/>
      <c r="D155" s="78" t="s">
        <v>15</v>
      </c>
    </row>
    <row r="156" spans="2:8">
      <c r="B156" s="80" t="s">
        <v>36</v>
      </c>
      <c r="C156" s="81"/>
      <c r="D156" s="78" t="s">
        <v>15</v>
      </c>
    </row>
    <row r="157" spans="2:8">
      <c r="B157" s="80" t="s">
        <v>36</v>
      </c>
      <c r="C157" s="81"/>
      <c r="D157" s="78" t="s">
        <v>15</v>
      </c>
    </row>
    <row r="158" spans="2:8">
      <c r="B158" s="82" t="s">
        <v>12</v>
      </c>
      <c r="C158" s="83"/>
      <c r="D158" s="84"/>
    </row>
    <row r="159" spans="2:8">
      <c r="B159" s="76"/>
      <c r="C159" s="81"/>
      <c r="D159" s="78" t="s">
        <v>15</v>
      </c>
    </row>
    <row r="160" spans="2:8">
      <c r="B160" s="76"/>
      <c r="C160" s="81"/>
      <c r="D160" s="78" t="s">
        <v>15</v>
      </c>
    </row>
    <row r="161" spans="2:4">
      <c r="B161" s="76"/>
      <c r="C161" s="81"/>
      <c r="D161" s="78" t="s">
        <v>15</v>
      </c>
    </row>
    <row r="162" spans="2:4">
      <c r="B162" s="76"/>
      <c r="C162" s="81"/>
      <c r="D162" s="78" t="s">
        <v>15</v>
      </c>
    </row>
    <row r="163" spans="2:4">
      <c r="B163" s="76"/>
      <c r="C163" s="81"/>
      <c r="D163" s="78" t="s">
        <v>15</v>
      </c>
    </row>
    <row r="164" spans="2:4">
      <c r="B164" s="76"/>
      <c r="C164" s="81"/>
      <c r="D164" s="78" t="s">
        <v>15</v>
      </c>
    </row>
    <row r="165" spans="2:4">
      <c r="B165" s="76"/>
      <c r="C165" s="81"/>
      <c r="D165" s="78" t="s">
        <v>15</v>
      </c>
    </row>
    <row r="166" spans="2:4">
      <c r="B166" s="76"/>
      <c r="C166" s="81"/>
      <c r="D166" s="78" t="s">
        <v>15</v>
      </c>
    </row>
    <row r="167" spans="2:4">
      <c r="B167" s="76"/>
      <c r="C167" s="81"/>
      <c r="D167" s="78" t="s">
        <v>15</v>
      </c>
    </row>
    <row r="168" spans="2:4">
      <c r="B168" s="82" t="s">
        <v>11</v>
      </c>
      <c r="C168" s="83"/>
      <c r="D168" s="84"/>
    </row>
    <row r="169" spans="2:4">
      <c r="B169" s="76"/>
      <c r="C169" s="85"/>
      <c r="D169" s="78" t="s">
        <v>15</v>
      </c>
    </row>
    <row r="170" spans="2:4">
      <c r="B170" s="76"/>
      <c r="C170" s="85"/>
      <c r="D170" s="78" t="s">
        <v>15</v>
      </c>
    </row>
    <row r="171" spans="2:4">
      <c r="B171" s="76"/>
      <c r="C171" s="85"/>
      <c r="D171" s="78" t="s">
        <v>15</v>
      </c>
    </row>
    <row r="172" spans="2:4">
      <c r="B172" s="76"/>
      <c r="C172" s="85"/>
      <c r="D172" s="78" t="s">
        <v>15</v>
      </c>
    </row>
    <row r="173" spans="2:4">
      <c r="B173" s="76"/>
      <c r="C173" s="85"/>
      <c r="D173" s="78" t="s">
        <v>15</v>
      </c>
    </row>
    <row r="174" spans="2:4">
      <c r="B174" s="76"/>
      <c r="C174" s="85"/>
      <c r="D174" s="78" t="s">
        <v>15</v>
      </c>
    </row>
    <row r="175" spans="2:4">
      <c r="B175" s="76"/>
      <c r="C175" s="85"/>
      <c r="D175" s="78" t="s">
        <v>15</v>
      </c>
    </row>
    <row r="176" spans="2:4">
      <c r="B176" s="76"/>
      <c r="C176" s="85"/>
      <c r="D176" s="78" t="s">
        <v>15</v>
      </c>
    </row>
    <row r="177" spans="2:4">
      <c r="B177" s="76"/>
      <c r="C177" s="85"/>
      <c r="D177" s="78" t="s">
        <v>15</v>
      </c>
    </row>
    <row r="178" spans="2:4">
      <c r="B178" s="82" t="s">
        <v>13</v>
      </c>
      <c r="C178" s="83"/>
      <c r="D178" s="84"/>
    </row>
    <row r="179" spans="2:4">
      <c r="B179" s="86"/>
      <c r="C179" s="85"/>
      <c r="D179" s="78" t="s">
        <v>15</v>
      </c>
    </row>
    <row r="180" spans="2:4">
      <c r="B180" s="86"/>
      <c r="C180" s="85"/>
      <c r="D180" s="78" t="s">
        <v>15</v>
      </c>
    </row>
    <row r="181" spans="2:4">
      <c r="B181" s="86"/>
      <c r="C181" s="85"/>
      <c r="D181" s="78" t="s">
        <v>15</v>
      </c>
    </row>
    <row r="182" spans="2:4">
      <c r="B182" s="86"/>
      <c r="C182" s="85"/>
      <c r="D182" s="78" t="s">
        <v>15</v>
      </c>
    </row>
    <row r="183" spans="2:4">
      <c r="B183" s="86"/>
      <c r="C183" s="85"/>
      <c r="D183" s="78" t="s">
        <v>15</v>
      </c>
    </row>
    <row r="184" spans="2:4">
      <c r="B184" s="86"/>
      <c r="C184" s="85"/>
      <c r="D184" s="78" t="s">
        <v>15</v>
      </c>
    </row>
    <row r="185" spans="2:4">
      <c r="B185" s="86"/>
      <c r="C185" s="85"/>
      <c r="D185" s="78" t="s">
        <v>15</v>
      </c>
    </row>
    <row r="186" spans="2:4">
      <c r="B186" s="86"/>
      <c r="C186" s="85"/>
      <c r="D186" s="78" t="s">
        <v>15</v>
      </c>
    </row>
    <row r="187" spans="2:4" ht="23" thickBot="1">
      <c r="B187" s="87"/>
      <c r="C187" s="88"/>
      <c r="D187" s="89" t="s">
        <v>15</v>
      </c>
    </row>
    <row r="188" spans="2:4" ht="23" thickBot="1">
      <c r="B188" s="9"/>
      <c r="C188" s="10"/>
      <c r="D188" s="11"/>
    </row>
    <row r="189" spans="2:4" ht="25" thickBot="1">
      <c r="B189" s="149" t="s">
        <v>84</v>
      </c>
      <c r="C189" s="150"/>
      <c r="D189" s="151"/>
    </row>
    <row r="190" spans="2:4">
      <c r="B190" s="15" t="s">
        <v>0</v>
      </c>
      <c r="C190" s="16"/>
      <c r="D190" s="90">
        <f>SUM(C153:C157)</f>
        <v>0</v>
      </c>
    </row>
    <row r="191" spans="2:4">
      <c r="B191" s="17" t="s">
        <v>1</v>
      </c>
      <c r="C191" s="18"/>
      <c r="D191" s="91">
        <f>SUM(C159:C167)</f>
        <v>0</v>
      </c>
    </row>
    <row r="192" spans="2:4">
      <c r="B192" s="17" t="s">
        <v>2</v>
      </c>
      <c r="C192" s="18"/>
      <c r="D192" s="91">
        <f>SUM(C169:C177)</f>
        <v>0</v>
      </c>
    </row>
    <row r="193" spans="2:8" ht="23" thickBot="1">
      <c r="B193" s="22" t="s">
        <v>3</v>
      </c>
      <c r="C193" s="23"/>
      <c r="D193" s="92">
        <f>SUM(C179:C187)</f>
        <v>0</v>
      </c>
    </row>
    <row r="194" spans="2:8" ht="23" thickTop="1">
      <c r="B194" s="36" t="s">
        <v>6</v>
      </c>
      <c r="C194" s="37"/>
      <c r="D194" s="24" t="e">
        <f>(D190+D191+D192+D193)/C149</f>
        <v>#DIV/0!</v>
      </c>
    </row>
    <row r="195" spans="2:8">
      <c r="B195" s="13" t="s">
        <v>19</v>
      </c>
      <c r="C195" s="14"/>
      <c r="D195" s="12" t="e">
        <f>(D190+D191+D192)/C149</f>
        <v>#DIV/0!</v>
      </c>
    </row>
    <row r="196" spans="2:8">
      <c r="B196" s="13" t="s">
        <v>20</v>
      </c>
      <c r="C196" s="14"/>
      <c r="D196" s="12" t="e">
        <f>(D190+D191)/C149</f>
        <v>#DIV/0!</v>
      </c>
    </row>
    <row r="197" spans="2:8" ht="18" customHeight="1">
      <c r="B197" s="13" t="s">
        <v>21</v>
      </c>
      <c r="C197" s="14"/>
      <c r="D197" s="12" t="e">
        <f>D192/C149</f>
        <v>#DIV/0!</v>
      </c>
    </row>
    <row r="198" spans="2:8" ht="18" customHeight="1" thickBot="1">
      <c r="B198" s="38" t="s">
        <v>22</v>
      </c>
      <c r="C198" s="39"/>
      <c r="D198" s="8" t="e">
        <f>D193/C149</f>
        <v>#DIV/0!</v>
      </c>
      <c r="G198" s="50"/>
    </row>
    <row r="199" spans="2:8" ht="18" customHeight="1" thickTop="1">
      <c r="B199" s="93" t="s">
        <v>14</v>
      </c>
      <c r="C199" s="94"/>
      <c r="D199" s="95" t="e">
        <f>IF(B157="None", IF(B156="None",  IF(B155="None", (C153*D139+D191+D192+D193)/(C149), ((HLOOKUP(B155,'Summary Table'!$C$139:$AJ$144,2,FALSE))*C155+C153*D139+D191+D192+D193)/(C149)), ((HLOOKUP(B155,'Summary Table'!$C$139:$AJ$144,2,FALSE))*C155+(HLOOKUP(B156,'Summary Table'!$C$139:$AJ$144,2,FALSE))*C156+C153*D139+D191+D192+D193)/(C149)),((HLOOKUP(B155,'Summary Table'!$C$139:$AJ$144,2,FALSE))*C155+(HLOOKUP(B156,'Summary Table'!$C$139:$AJ$144,2,FALSE))*C156+HLOOKUP(B157,'Summary Table'!$C$139:$AJ$144,2,FALSE)*C157+C153*D139+D191+D192+D193)/(C149))</f>
        <v>#DIV/0!</v>
      </c>
    </row>
    <row r="200" spans="2:8">
      <c r="B200" s="96" t="s">
        <v>23</v>
      </c>
      <c r="C200" s="97"/>
      <c r="D200" s="98" t="e">
        <f>IF(B157="None", IF(B156="None",  IF(B155="None", (D190*D140+D191+D192)/C149, ((HLOOKUP(B155,'Summary Table'!$C$139:$AJ$144,3,FALSE))*C155+C153*D140+D191+D192)/(C149)), ((HLOOKUP(B155,'Summary Table'!$C$139:$AJ$144,3,FALSE))*C155+(HLOOKUP(B156,'Summary Table'!$C$139:$AJ$144,3,FALSE))*C156+C153*D140+D191+D192)/(C149)),((HLOOKUP(B155,'Summary Table'!$C$139:$AJ$144,3,FALSE))*C155+(HLOOKUP(B156,'Summary Table'!$C$139:$AJ$144,3,FALSE))*C156+HLOOKUP(B157,'Summary Table'!$C$139:$AJ$144,3,FALSE)*C157+C153*D140+D191+D192)/(C149))</f>
        <v>#DIV/0!</v>
      </c>
      <c r="F200" s="50"/>
      <c r="G200" s="50"/>
    </row>
    <row r="201" spans="2:8">
      <c r="B201" s="96" t="s">
        <v>24</v>
      </c>
      <c r="C201" s="97"/>
      <c r="D201" s="98" t="e">
        <f>IF(B157="None", IF(B156="None",  IF(B155="None", (C153*D141+D191)/(C149), ((HLOOKUP(B155,'Summary Table'!$C$139:$AJ$144,4,FALSE))*C155+C153*D141+D191)/(C149)), ((HLOOKUP(B155,'Summary Table'!$C$139:$AJ$144,4,FALSE))*C155+(HLOOKUP(B156,'Summary Table'!$C$139:$AJ$144,4,FALSE))*C156+C153*D141+D191)/(C149)),((HLOOKUP(B155,'Summary Table'!$C$139:$AJ$144,4,FALSE))*C155+(HLOOKUP(B156,'Summary Table'!$C$139:$AJ$144,4,FALSE))*C156+HLOOKUP(B157,'Summary Table'!$C$139:$AJ$144,4,FALSE)*C157+C153*D141+D191)/(C149))</f>
        <v>#DIV/0!</v>
      </c>
      <c r="F201" s="50"/>
      <c r="G201" s="50"/>
    </row>
    <row r="202" spans="2:8">
      <c r="B202" s="96" t="s">
        <v>25</v>
      </c>
      <c r="C202" s="97"/>
      <c r="D202" s="98" t="e">
        <f>IF(B157="None", IF(B156="None",  IF(B155="None", (C153*D142+D192)/(C149), ((HLOOKUP(B155,'Summary Table'!$C$139:$AJ$144,5,FALSE))*C155+C153*D142+D192)/(C149)), ((HLOOKUP(B155,'Summary Table'!$C$139:$AJ$144,5,FALSE))*C155+(HLOOKUP(B156,'Summary Table'!$C$139:$AJ$144,5,FALSE))*C156+C153*D142+D192)/(C149)),((HLOOKUP(B155,'Summary Table'!$C$139:$AJ$144,5,FALSE))*C155+(HLOOKUP(B156,'Summary Table'!$C$139:$AJ$144,5,FALSE))*C156+HLOOKUP(B157,'Summary Table'!$C$139:$AJ$144,5,FALSE)*C157+C153*D142+D192)/(C149))</f>
        <v>#DIV/0!</v>
      </c>
      <c r="F202" s="50"/>
      <c r="G202" s="50"/>
    </row>
    <row r="203" spans="2:8" ht="23" thickBot="1">
      <c r="B203" s="99" t="s">
        <v>26</v>
      </c>
      <c r="C203" s="100"/>
      <c r="D203" s="101" t="e">
        <f>IF(B157="None", IF(B156="None",  IF(B155="None", (C153*D143+D193)/(C149), ((HLOOKUP(B155,'Summary Table'!$C$139:$AJ$144,6,FALSE))*C155+C153*D143+D193)/(C149)), ((HLOOKUP(B155,'Summary Table'!$C$139:$AJ$144,6,FALSE))*C155+(HLOOKUP(B156,'Summary Table'!$C$139:$AJ$144,6,FALSE))*C156+C153*D143+D193)/(C149)),((HLOOKUP(B155,'Summary Table'!$C$139:$AJ$144,6,FALSE))*C155+(HLOOKUP(B156,'Summary Table'!$C$139:$AJ$144,6,FALSE))*C156+HLOOKUP(B157,'Summary Table'!$C$139:$AJ$144,6,FALSE)*C157+C153*D143+D193)/(C149))</f>
        <v>#DIV/0!</v>
      </c>
    </row>
    <row r="204" spans="2:8" ht="23" thickTop="1">
      <c r="B204" s="25"/>
      <c r="C204" s="27"/>
      <c r="D204" s="26"/>
    </row>
    <row r="205" spans="2:8" ht="23" thickBot="1">
      <c r="B205" s="25"/>
      <c r="C205" s="28"/>
      <c r="D205" s="26"/>
    </row>
    <row r="206" spans="2:8" ht="25" thickTop="1">
      <c r="B206" s="146" t="s">
        <v>85</v>
      </c>
      <c r="C206" s="147">
        <v>1</v>
      </c>
      <c r="D206" s="148" t="str">
        <f>"/"&amp;B213&amp;""</f>
        <v>/</v>
      </c>
      <c r="E206" s="3"/>
      <c r="G206" s="1"/>
    </row>
    <row r="207" spans="2:8">
      <c r="B207" s="65"/>
      <c r="C207" s="5" t="s">
        <v>8</v>
      </c>
      <c r="D207" s="19" t="s">
        <v>9</v>
      </c>
      <c r="E207" s="2"/>
    </row>
    <row r="208" spans="2:8">
      <c r="B208" s="21" t="s">
        <v>4</v>
      </c>
      <c r="C208" s="66"/>
      <c r="D208" s="67" t="s">
        <v>15</v>
      </c>
      <c r="E208" s="4"/>
      <c r="F208" s="4"/>
      <c r="G208" s="56"/>
      <c r="H208" s="57"/>
    </row>
    <row r="209" spans="2:8" ht="23" thickBot="1">
      <c r="B209" s="21" t="s">
        <v>27</v>
      </c>
      <c r="C209" s="66"/>
      <c r="D209" s="67" t="s">
        <v>15</v>
      </c>
      <c r="E209" s="3"/>
      <c r="F209" s="4"/>
      <c r="G209" s="55"/>
      <c r="H209" s="57"/>
    </row>
    <row r="210" spans="2:8" ht="23" thickBot="1">
      <c r="B210" s="68"/>
      <c r="C210" s="20"/>
      <c r="D210" s="69"/>
    </row>
    <row r="211" spans="2:8" ht="30" customHeight="1" thickBot="1">
      <c r="B211" s="70" t="s">
        <v>7</v>
      </c>
      <c r="C211" s="71" t="s">
        <v>10</v>
      </c>
      <c r="D211" s="72" t="s">
        <v>9</v>
      </c>
    </row>
    <row r="212" spans="2:8">
      <c r="B212" s="73" t="s">
        <v>29</v>
      </c>
      <c r="C212" s="74"/>
      <c r="D212" s="75"/>
    </row>
    <row r="213" spans="2:8" ht="23" thickBot="1">
      <c r="B213" s="76"/>
      <c r="C213" s="77">
        <f>C208</f>
        <v>0</v>
      </c>
      <c r="D213" s="78" t="s">
        <v>15</v>
      </c>
    </row>
    <row r="214" spans="2:8">
      <c r="B214" s="73" t="s">
        <v>30</v>
      </c>
      <c r="C214" s="79"/>
      <c r="D214" s="75"/>
    </row>
    <row r="215" spans="2:8">
      <c r="B215" s="80" t="s">
        <v>36</v>
      </c>
      <c r="C215" s="81"/>
      <c r="D215" s="78" t="s">
        <v>15</v>
      </c>
    </row>
    <row r="216" spans="2:8">
      <c r="B216" s="80" t="s">
        <v>36</v>
      </c>
      <c r="C216" s="81"/>
      <c r="D216" s="78" t="s">
        <v>15</v>
      </c>
    </row>
    <row r="217" spans="2:8">
      <c r="B217" s="80" t="s">
        <v>36</v>
      </c>
      <c r="C217" s="81"/>
      <c r="D217" s="78" t="s">
        <v>15</v>
      </c>
    </row>
    <row r="218" spans="2:8">
      <c r="B218" s="82" t="s">
        <v>12</v>
      </c>
      <c r="C218" s="83"/>
      <c r="D218" s="84"/>
    </row>
    <row r="219" spans="2:8">
      <c r="B219" s="76"/>
      <c r="C219" s="81"/>
      <c r="D219" s="78" t="s">
        <v>15</v>
      </c>
    </row>
    <row r="220" spans="2:8">
      <c r="B220" s="76"/>
      <c r="C220" s="81"/>
      <c r="D220" s="78" t="s">
        <v>15</v>
      </c>
    </row>
    <row r="221" spans="2:8">
      <c r="B221" s="76"/>
      <c r="C221" s="81"/>
      <c r="D221" s="78" t="s">
        <v>15</v>
      </c>
    </row>
    <row r="222" spans="2:8">
      <c r="B222" s="76"/>
      <c r="C222" s="81"/>
      <c r="D222" s="78" t="s">
        <v>15</v>
      </c>
    </row>
    <row r="223" spans="2:8">
      <c r="B223" s="76"/>
      <c r="C223" s="81"/>
      <c r="D223" s="78" t="s">
        <v>15</v>
      </c>
    </row>
    <row r="224" spans="2:8">
      <c r="B224" s="76"/>
      <c r="C224" s="81"/>
      <c r="D224" s="78" t="s">
        <v>15</v>
      </c>
    </row>
    <row r="225" spans="2:4">
      <c r="B225" s="76"/>
      <c r="C225" s="81"/>
      <c r="D225" s="78" t="s">
        <v>15</v>
      </c>
    </row>
    <row r="226" spans="2:4">
      <c r="B226" s="76"/>
      <c r="C226" s="81"/>
      <c r="D226" s="78" t="s">
        <v>15</v>
      </c>
    </row>
    <row r="227" spans="2:4">
      <c r="B227" s="76"/>
      <c r="C227" s="81"/>
      <c r="D227" s="78" t="s">
        <v>15</v>
      </c>
    </row>
    <row r="228" spans="2:4">
      <c r="B228" s="82" t="s">
        <v>11</v>
      </c>
      <c r="C228" s="83"/>
      <c r="D228" s="84"/>
    </row>
    <row r="229" spans="2:4">
      <c r="B229" s="76"/>
      <c r="C229" s="85"/>
      <c r="D229" s="78" t="s">
        <v>15</v>
      </c>
    </row>
    <row r="230" spans="2:4">
      <c r="B230" s="76"/>
      <c r="C230" s="85"/>
      <c r="D230" s="78" t="s">
        <v>15</v>
      </c>
    </row>
    <row r="231" spans="2:4">
      <c r="B231" s="76"/>
      <c r="C231" s="85"/>
      <c r="D231" s="78" t="s">
        <v>15</v>
      </c>
    </row>
    <row r="232" spans="2:4">
      <c r="B232" s="76"/>
      <c r="C232" s="85"/>
      <c r="D232" s="78" t="s">
        <v>15</v>
      </c>
    </row>
    <row r="233" spans="2:4">
      <c r="B233" s="76"/>
      <c r="C233" s="85"/>
      <c r="D233" s="78" t="s">
        <v>15</v>
      </c>
    </row>
    <row r="234" spans="2:4">
      <c r="B234" s="76"/>
      <c r="C234" s="85"/>
      <c r="D234" s="78" t="s">
        <v>15</v>
      </c>
    </row>
    <row r="235" spans="2:4">
      <c r="B235" s="76"/>
      <c r="C235" s="85"/>
      <c r="D235" s="78" t="s">
        <v>15</v>
      </c>
    </row>
    <row r="236" spans="2:4">
      <c r="B236" s="76"/>
      <c r="C236" s="85"/>
      <c r="D236" s="78" t="s">
        <v>15</v>
      </c>
    </row>
    <row r="237" spans="2:4">
      <c r="B237" s="76"/>
      <c r="C237" s="85"/>
      <c r="D237" s="78" t="s">
        <v>15</v>
      </c>
    </row>
    <row r="238" spans="2:4">
      <c r="B238" s="82" t="s">
        <v>13</v>
      </c>
      <c r="C238" s="83"/>
      <c r="D238" s="84"/>
    </row>
    <row r="239" spans="2:4">
      <c r="B239" s="86"/>
      <c r="C239" s="85"/>
      <c r="D239" s="78" t="s">
        <v>15</v>
      </c>
    </row>
    <row r="240" spans="2:4">
      <c r="B240" s="86"/>
      <c r="C240" s="85"/>
      <c r="D240" s="78" t="s">
        <v>15</v>
      </c>
    </row>
    <row r="241" spans="2:4">
      <c r="B241" s="86"/>
      <c r="C241" s="85"/>
      <c r="D241" s="78" t="s">
        <v>15</v>
      </c>
    </row>
    <row r="242" spans="2:4">
      <c r="B242" s="86"/>
      <c r="C242" s="85"/>
      <c r="D242" s="78" t="s">
        <v>15</v>
      </c>
    </row>
    <row r="243" spans="2:4">
      <c r="B243" s="86"/>
      <c r="C243" s="85"/>
      <c r="D243" s="78" t="s">
        <v>15</v>
      </c>
    </row>
    <row r="244" spans="2:4">
      <c r="B244" s="86"/>
      <c r="C244" s="85"/>
      <c r="D244" s="78" t="s">
        <v>15</v>
      </c>
    </row>
    <row r="245" spans="2:4">
      <c r="B245" s="86"/>
      <c r="C245" s="85"/>
      <c r="D245" s="78" t="s">
        <v>15</v>
      </c>
    </row>
    <row r="246" spans="2:4">
      <c r="B246" s="86"/>
      <c r="C246" s="85"/>
      <c r="D246" s="78" t="s">
        <v>15</v>
      </c>
    </row>
    <row r="247" spans="2:4" ht="23" thickBot="1">
      <c r="B247" s="87"/>
      <c r="C247" s="88"/>
      <c r="D247" s="89" t="s">
        <v>15</v>
      </c>
    </row>
    <row r="248" spans="2:4" ht="23" thickBot="1">
      <c r="B248" s="9"/>
      <c r="C248" s="10"/>
      <c r="D248" s="11"/>
    </row>
    <row r="249" spans="2:4" ht="25" thickBot="1">
      <c r="B249" s="149" t="s">
        <v>86</v>
      </c>
      <c r="C249" s="150"/>
      <c r="D249" s="151"/>
    </row>
    <row r="250" spans="2:4">
      <c r="B250" s="15" t="s">
        <v>0</v>
      </c>
      <c r="C250" s="16"/>
      <c r="D250" s="90">
        <f>SUM(C213:C217)</f>
        <v>0</v>
      </c>
    </row>
    <row r="251" spans="2:4">
      <c r="B251" s="17" t="s">
        <v>1</v>
      </c>
      <c r="C251" s="18"/>
      <c r="D251" s="91">
        <f>SUM(C219:C227)</f>
        <v>0</v>
      </c>
    </row>
    <row r="252" spans="2:4">
      <c r="B252" s="17" t="s">
        <v>2</v>
      </c>
      <c r="C252" s="18"/>
      <c r="D252" s="91">
        <f>SUM(C229:C237)</f>
        <v>0</v>
      </c>
    </row>
    <row r="253" spans="2:4" ht="23" thickBot="1">
      <c r="B253" s="22" t="s">
        <v>3</v>
      </c>
      <c r="C253" s="23"/>
      <c r="D253" s="92">
        <f>SUM(C239:C247)</f>
        <v>0</v>
      </c>
    </row>
    <row r="254" spans="2:4" ht="23" thickTop="1">
      <c r="B254" s="36" t="s">
        <v>6</v>
      </c>
      <c r="C254" s="37"/>
      <c r="D254" s="24" t="e">
        <f>(D250+D251+D252+D253)/C209</f>
        <v>#DIV/0!</v>
      </c>
    </row>
    <row r="255" spans="2:4">
      <c r="B255" s="13" t="s">
        <v>19</v>
      </c>
      <c r="C255" s="14"/>
      <c r="D255" s="12" t="e">
        <f>(D250+D251+D252)/C209</f>
        <v>#DIV/0!</v>
      </c>
    </row>
    <row r="256" spans="2:4">
      <c r="B256" s="13" t="s">
        <v>20</v>
      </c>
      <c r="C256" s="14"/>
      <c r="D256" s="12" t="e">
        <f>(D250+D251)/C209</f>
        <v>#DIV/0!</v>
      </c>
    </row>
    <row r="257" spans="2:8">
      <c r="B257" s="13" t="s">
        <v>21</v>
      </c>
      <c r="C257" s="14"/>
      <c r="D257" s="12" t="e">
        <f>D252/C209</f>
        <v>#DIV/0!</v>
      </c>
    </row>
    <row r="258" spans="2:8" ht="23" thickBot="1">
      <c r="B258" s="38" t="s">
        <v>22</v>
      </c>
      <c r="C258" s="39"/>
      <c r="D258" s="8" t="e">
        <f>D253/C209</f>
        <v>#DIV/0!</v>
      </c>
    </row>
    <row r="259" spans="2:8" ht="23" thickTop="1">
      <c r="B259" s="93" t="s">
        <v>14</v>
      </c>
      <c r="C259" s="94"/>
      <c r="D259" s="95" t="e">
        <f>IF(B217="None", IF(B216="None",  IF(B215="None", (C213*D199+D251+D252+D253)/(C209), ((HLOOKUP(B215,'Summary Table'!$C$139:$AJ$144,2,FALSE))*C215+C213*D199+D251+D252+D253)/(C209)), ((HLOOKUP(B215,'Summary Table'!$C$139:$AJ$144,2,FALSE))*C215+(HLOOKUP(B216,'Summary Table'!$C$139:$AJ$144,2,FALSE))*C216+C213*D199+D251+D252+D253)/(C209)),((HLOOKUP(B215,'Summary Table'!$C$139:$AJ$144,2,FALSE))*C215+(HLOOKUP(B216,'Summary Table'!$C$139:$AJ$144,2,FALSE))*C216+HLOOKUP(B217,'Summary Table'!$C$139:$AJ$144,2,FALSE)*C217+C213*D199+D251+D252+D253)/(C209))</f>
        <v>#DIV/0!</v>
      </c>
    </row>
    <row r="260" spans="2:8">
      <c r="B260" s="96" t="s">
        <v>23</v>
      </c>
      <c r="C260" s="97"/>
      <c r="D260" s="98" t="e">
        <f>IF(B217="None", IF(B216="None",  IF(B215="None", (D250*D200+D251+D252)/C209, ((HLOOKUP(B215,'Summary Table'!$C$139:$AJ$144,3,FALSE))*C215+C213*D200+D251+D252)/(C209)), ((HLOOKUP(B215,'Summary Table'!$C$139:$AJ$144,3,FALSE))*C215+(HLOOKUP(B216,'Summary Table'!$C$139:$AJ$144,3,FALSE))*C216+C213*D200+D251+D252)/(C209)),((HLOOKUP(B215,'Summary Table'!$C$139:$AJ$144,3,FALSE))*C215+(HLOOKUP(B216,'Summary Table'!$C$139:$AJ$144,3,FALSE))*C216+HLOOKUP(B217,'Summary Table'!$C$139:$AJ$144,3,FALSE)*C217+C213*D200+D251+D252)/(C209))</f>
        <v>#DIV/0!</v>
      </c>
    </row>
    <row r="261" spans="2:8">
      <c r="B261" s="96" t="s">
        <v>24</v>
      </c>
      <c r="C261" s="97"/>
      <c r="D261" s="98" t="e">
        <f>IF(B217="None", IF(B216="None",  IF(B215="None", (C213*D201+D251)/(C209), ((HLOOKUP(B215,'Summary Table'!$C$139:$AJ$144,4,FALSE))*C215+C213*D201+D251)/(C209)), ((HLOOKUP(B215,'Summary Table'!$C$139:$AJ$144,4,FALSE))*C215+(HLOOKUP(B216,'Summary Table'!$C$139:$AJ$144,4,FALSE))*C216+C213*D201+D251)/(C209)),((HLOOKUP(B215,'Summary Table'!$C$139:$AJ$144,4,FALSE))*C215+(HLOOKUP(B216,'Summary Table'!$C$139:$AJ$144,4,FALSE))*C216+HLOOKUP(B217,'Summary Table'!$C$139:$AJ$144,4,FALSE)*C217+C213*D201+D251)/(C209))</f>
        <v>#DIV/0!</v>
      </c>
    </row>
    <row r="262" spans="2:8">
      <c r="B262" s="96" t="s">
        <v>25</v>
      </c>
      <c r="C262" s="97"/>
      <c r="D262" s="98" t="e">
        <f>IF(B217="None", IF(B216="None",  IF(B215="None", (C213*D202+D252)/(C209), ((HLOOKUP(B215,'Summary Table'!$C$139:$AJ$144,5,FALSE))*C215+C213*D202+D252)/(C209)), ((HLOOKUP(B215,'Summary Table'!$C$139:$AJ$144,5,FALSE))*C215+(HLOOKUP(B216,'Summary Table'!$C$139:$AJ$144,5,FALSE))*C216+C213*D202+D252)/(C209)),((HLOOKUP(B215,'Summary Table'!$C$139:$AJ$144,5,FALSE))*C215+(HLOOKUP(B216,'Summary Table'!$C$139:$AJ$144,5,FALSE))*C216+HLOOKUP(B217,'Summary Table'!$C$139:$AJ$144,5,FALSE)*C217+C213*D202+D252)/(C209))</f>
        <v>#DIV/0!</v>
      </c>
    </row>
    <row r="263" spans="2:8" ht="23" thickBot="1">
      <c r="B263" s="99" t="s">
        <v>26</v>
      </c>
      <c r="C263" s="100"/>
      <c r="D263" s="101" t="e">
        <f>IF(B217="None", IF(B216="None",  IF(B215="None", (C213*D203+D253)/(C209), ((HLOOKUP(B215,'Summary Table'!$C$139:$AJ$144,6,FALSE))*C215+C213*D203+D253)/(C209)), ((HLOOKUP(B215,'Summary Table'!$C$139:$AJ$144,6,FALSE))*C215+(HLOOKUP(B216,'Summary Table'!$C$139:$AJ$144,6,FALSE))*C216+C213*D203+D253)/(C209)),((HLOOKUP(B215,'Summary Table'!$C$139:$AJ$144,6,FALSE))*C215+(HLOOKUP(B216,'Summary Table'!$C$139:$AJ$144,6,FALSE))*C216+HLOOKUP(B217,'Summary Table'!$C$139:$AJ$144,6,FALSE)*C217+C213*D203+D253)/(C209))</f>
        <v>#DIV/0!</v>
      </c>
    </row>
    <row r="264" spans="2:8" ht="18" customHeight="1" thickTop="1"/>
    <row r="265" spans="2:8" ht="23" thickBot="1">
      <c r="B265" s="33"/>
      <c r="C265" s="34"/>
      <c r="D265" s="35"/>
    </row>
    <row r="266" spans="2:8" ht="25" thickTop="1">
      <c r="B266" s="146" t="s">
        <v>87</v>
      </c>
      <c r="C266" s="147">
        <v>1</v>
      </c>
      <c r="D266" s="148" t="str">
        <f>"/"&amp;B273&amp;""</f>
        <v>/</v>
      </c>
      <c r="E266" s="3"/>
      <c r="G266" s="1"/>
    </row>
    <row r="267" spans="2:8">
      <c r="B267" s="65"/>
      <c r="C267" s="5" t="s">
        <v>8</v>
      </c>
      <c r="D267" s="19" t="s">
        <v>9</v>
      </c>
      <c r="E267" s="2"/>
    </row>
    <row r="268" spans="2:8">
      <c r="B268" s="21" t="s">
        <v>4</v>
      </c>
      <c r="C268" s="66"/>
      <c r="D268" s="67" t="s">
        <v>15</v>
      </c>
      <c r="E268" s="4"/>
      <c r="F268" s="4"/>
      <c r="G268" s="56"/>
      <c r="H268" s="57"/>
    </row>
    <row r="269" spans="2:8" ht="23" thickBot="1">
      <c r="B269" s="21" t="s">
        <v>27</v>
      </c>
      <c r="C269" s="66"/>
      <c r="D269" s="67" t="s">
        <v>15</v>
      </c>
      <c r="E269" s="3"/>
      <c r="F269" s="4"/>
      <c r="G269" s="55"/>
      <c r="H269" s="57"/>
    </row>
    <row r="270" spans="2:8" ht="23" thickBot="1">
      <c r="B270" s="68"/>
      <c r="C270" s="20"/>
      <c r="D270" s="69"/>
    </row>
    <row r="271" spans="2:8" ht="26.25" customHeight="1" thickBot="1">
      <c r="B271" s="70" t="s">
        <v>7</v>
      </c>
      <c r="C271" s="71" t="s">
        <v>10</v>
      </c>
      <c r="D271" s="72" t="s">
        <v>9</v>
      </c>
    </row>
    <row r="272" spans="2:8">
      <c r="B272" s="73" t="s">
        <v>29</v>
      </c>
      <c r="C272" s="74"/>
      <c r="D272" s="75"/>
    </row>
    <row r="273" spans="2:4" ht="23" thickBot="1">
      <c r="B273" s="76"/>
      <c r="C273" s="77">
        <f>C268</f>
        <v>0</v>
      </c>
      <c r="D273" s="78" t="s">
        <v>15</v>
      </c>
    </row>
    <row r="274" spans="2:4">
      <c r="B274" s="73" t="s">
        <v>30</v>
      </c>
      <c r="C274" s="79"/>
      <c r="D274" s="75"/>
    </row>
    <row r="275" spans="2:4">
      <c r="B275" s="80" t="s">
        <v>36</v>
      </c>
      <c r="C275" s="81"/>
      <c r="D275" s="78" t="s">
        <v>15</v>
      </c>
    </row>
    <row r="276" spans="2:4">
      <c r="B276" s="80" t="s">
        <v>36</v>
      </c>
      <c r="C276" s="81"/>
      <c r="D276" s="78" t="s">
        <v>15</v>
      </c>
    </row>
    <row r="277" spans="2:4">
      <c r="B277" s="80" t="s">
        <v>36</v>
      </c>
      <c r="C277" s="81"/>
      <c r="D277" s="78" t="s">
        <v>15</v>
      </c>
    </row>
    <row r="278" spans="2:4">
      <c r="B278" s="82" t="s">
        <v>12</v>
      </c>
      <c r="C278" s="83"/>
      <c r="D278" s="84"/>
    </row>
    <row r="279" spans="2:4">
      <c r="B279" s="76"/>
      <c r="C279" s="81"/>
      <c r="D279" s="78" t="s">
        <v>15</v>
      </c>
    </row>
    <row r="280" spans="2:4">
      <c r="B280" s="76"/>
      <c r="C280" s="81"/>
      <c r="D280" s="78" t="s">
        <v>15</v>
      </c>
    </row>
    <row r="281" spans="2:4">
      <c r="B281" s="76"/>
      <c r="C281" s="81"/>
      <c r="D281" s="78" t="s">
        <v>15</v>
      </c>
    </row>
    <row r="282" spans="2:4">
      <c r="B282" s="76"/>
      <c r="C282" s="81"/>
      <c r="D282" s="78" t="s">
        <v>15</v>
      </c>
    </row>
    <row r="283" spans="2:4">
      <c r="B283" s="76"/>
      <c r="C283" s="81"/>
      <c r="D283" s="78" t="s">
        <v>15</v>
      </c>
    </row>
    <row r="284" spans="2:4">
      <c r="B284" s="76"/>
      <c r="C284" s="81"/>
      <c r="D284" s="78" t="s">
        <v>15</v>
      </c>
    </row>
    <row r="285" spans="2:4">
      <c r="B285" s="76"/>
      <c r="C285" s="81"/>
      <c r="D285" s="78" t="s">
        <v>15</v>
      </c>
    </row>
    <row r="286" spans="2:4">
      <c r="B286" s="76"/>
      <c r="C286" s="81"/>
      <c r="D286" s="78" t="s">
        <v>15</v>
      </c>
    </row>
    <row r="287" spans="2:4">
      <c r="B287" s="76"/>
      <c r="C287" s="81"/>
      <c r="D287" s="78" t="s">
        <v>15</v>
      </c>
    </row>
    <row r="288" spans="2:4">
      <c r="B288" s="82" t="s">
        <v>11</v>
      </c>
      <c r="C288" s="83"/>
      <c r="D288" s="84"/>
    </row>
    <row r="289" spans="2:4">
      <c r="B289" s="76"/>
      <c r="C289" s="85"/>
      <c r="D289" s="78" t="s">
        <v>15</v>
      </c>
    </row>
    <row r="290" spans="2:4">
      <c r="B290" s="76"/>
      <c r="C290" s="85"/>
      <c r="D290" s="78" t="s">
        <v>15</v>
      </c>
    </row>
    <row r="291" spans="2:4">
      <c r="B291" s="76"/>
      <c r="C291" s="85"/>
      <c r="D291" s="78" t="s">
        <v>15</v>
      </c>
    </row>
    <row r="292" spans="2:4">
      <c r="B292" s="76"/>
      <c r="C292" s="85"/>
      <c r="D292" s="78" t="s">
        <v>15</v>
      </c>
    </row>
    <row r="293" spans="2:4">
      <c r="B293" s="76"/>
      <c r="C293" s="85"/>
      <c r="D293" s="78" t="s">
        <v>15</v>
      </c>
    </row>
    <row r="294" spans="2:4">
      <c r="B294" s="76"/>
      <c r="C294" s="85"/>
      <c r="D294" s="78" t="s">
        <v>15</v>
      </c>
    </row>
    <row r="295" spans="2:4">
      <c r="B295" s="76"/>
      <c r="C295" s="85"/>
      <c r="D295" s="78" t="s">
        <v>15</v>
      </c>
    </row>
    <row r="296" spans="2:4">
      <c r="B296" s="76"/>
      <c r="C296" s="85"/>
      <c r="D296" s="78" t="s">
        <v>15</v>
      </c>
    </row>
    <row r="297" spans="2:4">
      <c r="B297" s="76"/>
      <c r="C297" s="85"/>
      <c r="D297" s="78" t="s">
        <v>15</v>
      </c>
    </row>
    <row r="298" spans="2:4">
      <c r="B298" s="82" t="s">
        <v>13</v>
      </c>
      <c r="C298" s="83"/>
      <c r="D298" s="84"/>
    </row>
    <row r="299" spans="2:4">
      <c r="B299" s="86"/>
      <c r="C299" s="85"/>
      <c r="D299" s="78" t="s">
        <v>15</v>
      </c>
    </row>
    <row r="300" spans="2:4">
      <c r="B300" s="86"/>
      <c r="C300" s="85"/>
      <c r="D300" s="78" t="s">
        <v>15</v>
      </c>
    </row>
    <row r="301" spans="2:4">
      <c r="B301" s="86"/>
      <c r="C301" s="85"/>
      <c r="D301" s="78" t="s">
        <v>15</v>
      </c>
    </row>
    <row r="302" spans="2:4">
      <c r="B302" s="86"/>
      <c r="C302" s="85"/>
      <c r="D302" s="78" t="s">
        <v>15</v>
      </c>
    </row>
    <row r="303" spans="2:4">
      <c r="B303" s="86"/>
      <c r="C303" s="85"/>
      <c r="D303" s="78" t="s">
        <v>15</v>
      </c>
    </row>
    <row r="304" spans="2:4">
      <c r="B304" s="86"/>
      <c r="C304" s="85"/>
      <c r="D304" s="78" t="s">
        <v>15</v>
      </c>
    </row>
    <row r="305" spans="2:4">
      <c r="B305" s="86"/>
      <c r="C305" s="85"/>
      <c r="D305" s="78" t="s">
        <v>15</v>
      </c>
    </row>
    <row r="306" spans="2:4">
      <c r="B306" s="86"/>
      <c r="C306" s="85"/>
      <c r="D306" s="78" t="s">
        <v>15</v>
      </c>
    </row>
    <row r="307" spans="2:4" ht="14.25" customHeight="1" thickBot="1">
      <c r="B307" s="87"/>
      <c r="C307" s="88"/>
      <c r="D307" s="89" t="s">
        <v>15</v>
      </c>
    </row>
    <row r="308" spans="2:4" ht="23" thickBot="1">
      <c r="B308" s="9"/>
      <c r="C308" s="10"/>
      <c r="D308" s="11"/>
    </row>
    <row r="309" spans="2:4" ht="25" thickBot="1">
      <c r="B309" s="149" t="s">
        <v>88</v>
      </c>
      <c r="C309" s="150"/>
      <c r="D309" s="151"/>
    </row>
    <row r="310" spans="2:4">
      <c r="B310" s="15" t="s">
        <v>0</v>
      </c>
      <c r="C310" s="16"/>
      <c r="D310" s="90">
        <f>SUM(C273:C277)</f>
        <v>0</v>
      </c>
    </row>
    <row r="311" spans="2:4">
      <c r="B311" s="17" t="s">
        <v>1</v>
      </c>
      <c r="C311" s="18"/>
      <c r="D311" s="91">
        <f>SUM(C279:C287)</f>
        <v>0</v>
      </c>
    </row>
    <row r="312" spans="2:4">
      <c r="B312" s="17" t="s">
        <v>2</v>
      </c>
      <c r="C312" s="18"/>
      <c r="D312" s="91">
        <f>SUM(C289:C297)</f>
        <v>0</v>
      </c>
    </row>
    <row r="313" spans="2:4" ht="23" thickBot="1">
      <c r="B313" s="22" t="s">
        <v>3</v>
      </c>
      <c r="C313" s="23"/>
      <c r="D313" s="92">
        <f>SUM(C299:C307)</f>
        <v>0</v>
      </c>
    </row>
    <row r="314" spans="2:4" ht="23" thickTop="1">
      <c r="B314" s="36" t="s">
        <v>6</v>
      </c>
      <c r="C314" s="37"/>
      <c r="D314" s="24" t="e">
        <f>(D310+D311+D312+D313)/C269</f>
        <v>#DIV/0!</v>
      </c>
    </row>
    <row r="315" spans="2:4">
      <c r="B315" s="13" t="s">
        <v>19</v>
      </c>
      <c r="C315" s="14"/>
      <c r="D315" s="12" t="e">
        <f>(D310+D311+D312)/C269</f>
        <v>#DIV/0!</v>
      </c>
    </row>
    <row r="316" spans="2:4">
      <c r="B316" s="13" t="s">
        <v>20</v>
      </c>
      <c r="C316" s="14"/>
      <c r="D316" s="12" t="e">
        <f>(D310+D311)/C269</f>
        <v>#DIV/0!</v>
      </c>
    </row>
    <row r="317" spans="2:4">
      <c r="B317" s="13" t="s">
        <v>21</v>
      </c>
      <c r="C317" s="14"/>
      <c r="D317" s="12" t="e">
        <f>D312/C269</f>
        <v>#DIV/0!</v>
      </c>
    </row>
    <row r="318" spans="2:4" ht="23" thickBot="1">
      <c r="B318" s="38" t="s">
        <v>22</v>
      </c>
      <c r="C318" s="39"/>
      <c r="D318" s="8" t="e">
        <f>D313/C269</f>
        <v>#DIV/0!</v>
      </c>
    </row>
    <row r="319" spans="2:4" ht="23" thickTop="1">
      <c r="B319" s="93" t="s">
        <v>14</v>
      </c>
      <c r="C319" s="94"/>
      <c r="D319" s="95" t="e">
        <f>IF(B277="None", IF(B276="None",  IF(B275="None", (C273*D259+D311+D312+D313)/(C269), ((HLOOKUP(B275,'Summary Table'!$C$139:$AJ$144,2,FALSE))*C275+C273*D259+D311+D312+D313)/(C269)), ((HLOOKUP(B275,'Summary Table'!$C$139:$AJ$144,2,FALSE))*C275+(HLOOKUP(B276,'Summary Table'!$C$139:$AJ$144,2,FALSE))*C276+C273*D259+D311+D312+D313)/(C269)),((HLOOKUP(B275,'Summary Table'!$C$139:$AJ$144,2,FALSE))*C275+(HLOOKUP(B276,'Summary Table'!$C$139:$AJ$144,2,FALSE))*C276+HLOOKUP(B277,'Summary Table'!$C$139:$AJ$144,2,FALSE)*C277+C273*D259+D311+D312+D313)/(C269))</f>
        <v>#DIV/0!</v>
      </c>
    </row>
    <row r="320" spans="2:4">
      <c r="B320" s="96" t="s">
        <v>23</v>
      </c>
      <c r="C320" s="97"/>
      <c r="D320" s="98" t="e">
        <f>IF(B277="None", IF(B276="None",  IF(B275="None", (D310*D260+D311+D312)/C269, ((HLOOKUP(B275,'Summary Table'!$C$139:$AJ$144,3,FALSE))*C275+C273*D260+D311+D312)/(C269)), ((HLOOKUP(B275,'Summary Table'!$C$139:$AJ$144,3,FALSE))*C275+(HLOOKUP(B276,'Summary Table'!$C$139:$AJ$144,3,FALSE))*C276+C273*D260+D311+D312)/(C269)),((HLOOKUP(B275,'Summary Table'!$C$139:$AJ$144,3,FALSE))*C275+(HLOOKUP(B276,'Summary Table'!$C$139:$AJ$144,3,FALSE))*C276+HLOOKUP(B277,'Summary Table'!$C$139:$AJ$144,3,FALSE)*C277+C273*D260+D311+D312)/(C269))</f>
        <v>#DIV/0!</v>
      </c>
    </row>
    <row r="321" spans="2:8">
      <c r="B321" s="96" t="s">
        <v>24</v>
      </c>
      <c r="C321" s="97"/>
      <c r="D321" s="98" t="e">
        <f>IF(B277="None", IF(B276="None",  IF(B275="None", (C273*D261+D311)/(C269), ((HLOOKUP(B275,'Summary Table'!$C$139:$AJ$144,4,FALSE))*C275+C273*D261+D311)/(C269)), ((HLOOKUP(B275,'Summary Table'!$C$139:$AJ$144,4,FALSE))*C275+(HLOOKUP(B276,'Summary Table'!$C$139:$AJ$144,4,FALSE))*C276+C273*D261+D311)/(C269)),((HLOOKUP(B275,'Summary Table'!$C$139:$AJ$144,4,FALSE))*C275+(HLOOKUP(B276,'Summary Table'!$C$139:$AJ$144,4,FALSE))*C276+HLOOKUP(B277,'Summary Table'!$C$139:$AJ$144,4,FALSE)*C277+C273*D261+D311)/(C269))</f>
        <v>#DIV/0!</v>
      </c>
    </row>
    <row r="322" spans="2:8">
      <c r="B322" s="96" t="s">
        <v>25</v>
      </c>
      <c r="C322" s="97"/>
      <c r="D322" s="98" t="e">
        <f>IF(B277="None", IF(B276="None",  IF(B275="None", (C273*D262+D312)/(C269), ((HLOOKUP(B275,'Summary Table'!$C$139:$AJ$144,5,FALSE))*C275+C273*D262+D312)/(C269)), ((HLOOKUP(B275,'Summary Table'!$C$139:$AJ$144,5,FALSE))*C275+(HLOOKUP(B276,'Summary Table'!$C$139:$AJ$144,5,FALSE))*C276+C273*D262+D312)/(C269)),((HLOOKUP(B275,'Summary Table'!$C$139:$AJ$144,5,FALSE))*C275+(HLOOKUP(B276,'Summary Table'!$C$139:$AJ$144,5,FALSE))*C276+HLOOKUP(B277,'Summary Table'!$C$139:$AJ$144,5,FALSE)*C277+C273*D262+D312)/(C269))</f>
        <v>#DIV/0!</v>
      </c>
    </row>
    <row r="323" spans="2:8" ht="23" thickBot="1">
      <c r="B323" s="99" t="s">
        <v>26</v>
      </c>
      <c r="C323" s="100"/>
      <c r="D323" s="101" t="e">
        <f>IF(B277="None", IF(B276="None",  IF(B275="None", (C273*D263+D313)/(C269), ((HLOOKUP(B275,'Summary Table'!$C$139:$AJ$144,6,FALSE))*C275+C273*D263+D313)/(C269)), ((HLOOKUP(B275,'Summary Table'!$C$139:$AJ$144,6,FALSE))*C275+(HLOOKUP(B276,'Summary Table'!$C$139:$AJ$144,6,FALSE))*C276+C273*D263+D313)/(C269)),((HLOOKUP(B275,'Summary Table'!$C$139:$AJ$144,6,FALSE))*C275+(HLOOKUP(B276,'Summary Table'!$C$139:$AJ$144,6,FALSE))*C276+HLOOKUP(B277,'Summary Table'!$C$139:$AJ$144,6,FALSE)*C277+C273*D263+D313)/(C269))</f>
        <v>#DIV/0!</v>
      </c>
    </row>
    <row r="324" spans="2:8" ht="23" thickTop="1">
      <c r="C324" s="30"/>
      <c r="D324" s="26"/>
    </row>
    <row r="325" spans="2:8" ht="23" thickBot="1">
      <c r="C325" s="30"/>
      <c r="D325" s="26"/>
    </row>
    <row r="326" spans="2:8" ht="25" thickTop="1">
      <c r="B326" s="146" t="s">
        <v>89</v>
      </c>
      <c r="C326" s="147">
        <v>1</v>
      </c>
      <c r="D326" s="148" t="str">
        <f>"/"&amp;B333&amp;""</f>
        <v>/</v>
      </c>
      <c r="E326" s="3"/>
      <c r="G326" s="1"/>
    </row>
    <row r="327" spans="2:8">
      <c r="B327" s="65"/>
      <c r="C327" s="5" t="s">
        <v>8</v>
      </c>
      <c r="D327" s="19" t="s">
        <v>9</v>
      </c>
      <c r="E327" s="2"/>
    </row>
    <row r="328" spans="2:8">
      <c r="B328" s="21" t="s">
        <v>4</v>
      </c>
      <c r="C328" s="66"/>
      <c r="D328" s="67" t="s">
        <v>15</v>
      </c>
      <c r="E328" s="4"/>
      <c r="F328" s="4"/>
      <c r="G328" s="56"/>
      <c r="H328" s="57"/>
    </row>
    <row r="329" spans="2:8" ht="23" thickBot="1">
      <c r="B329" s="21" t="s">
        <v>27</v>
      </c>
      <c r="C329" s="66"/>
      <c r="D329" s="67" t="s">
        <v>15</v>
      </c>
      <c r="E329" s="3"/>
      <c r="F329" s="4"/>
      <c r="G329" s="55"/>
      <c r="H329" s="57"/>
    </row>
    <row r="330" spans="2:8" ht="23" thickBot="1">
      <c r="B330" s="68"/>
      <c r="C330" s="20"/>
      <c r="D330" s="69"/>
    </row>
    <row r="331" spans="2:8" ht="31" thickBot="1">
      <c r="B331" s="70" t="s">
        <v>7</v>
      </c>
      <c r="C331" s="71" t="s">
        <v>10</v>
      </c>
      <c r="D331" s="72" t="s">
        <v>9</v>
      </c>
    </row>
    <row r="332" spans="2:8">
      <c r="B332" s="73" t="s">
        <v>29</v>
      </c>
      <c r="C332" s="74"/>
      <c r="D332" s="75"/>
    </row>
    <row r="333" spans="2:8" ht="23" thickBot="1">
      <c r="B333" s="76"/>
      <c r="C333" s="77">
        <f>C328</f>
        <v>0</v>
      </c>
      <c r="D333" s="78" t="s">
        <v>15</v>
      </c>
    </row>
    <row r="334" spans="2:8">
      <c r="B334" s="73" t="s">
        <v>30</v>
      </c>
      <c r="C334" s="79"/>
      <c r="D334" s="75"/>
    </row>
    <row r="335" spans="2:8">
      <c r="B335" s="80" t="s">
        <v>36</v>
      </c>
      <c r="C335" s="81"/>
      <c r="D335" s="78" t="s">
        <v>15</v>
      </c>
    </row>
    <row r="336" spans="2:8">
      <c r="B336" s="80" t="s">
        <v>36</v>
      </c>
      <c r="C336" s="81"/>
      <c r="D336" s="78" t="s">
        <v>15</v>
      </c>
    </row>
    <row r="337" spans="2:4">
      <c r="B337" s="80" t="s">
        <v>36</v>
      </c>
      <c r="C337" s="81"/>
      <c r="D337" s="78" t="s">
        <v>15</v>
      </c>
    </row>
    <row r="338" spans="2:4">
      <c r="B338" s="82" t="s">
        <v>12</v>
      </c>
      <c r="C338" s="83"/>
      <c r="D338" s="84"/>
    </row>
    <row r="339" spans="2:4">
      <c r="B339" s="76"/>
      <c r="C339" s="81"/>
      <c r="D339" s="78" t="s">
        <v>15</v>
      </c>
    </row>
    <row r="340" spans="2:4">
      <c r="B340" s="76"/>
      <c r="C340" s="81"/>
      <c r="D340" s="78" t="s">
        <v>15</v>
      </c>
    </row>
    <row r="341" spans="2:4">
      <c r="B341" s="76"/>
      <c r="C341" s="81"/>
      <c r="D341" s="78" t="s">
        <v>15</v>
      </c>
    </row>
    <row r="342" spans="2:4">
      <c r="B342" s="76"/>
      <c r="C342" s="81"/>
      <c r="D342" s="78" t="s">
        <v>15</v>
      </c>
    </row>
    <row r="343" spans="2:4">
      <c r="B343" s="76"/>
      <c r="C343" s="81"/>
      <c r="D343" s="78" t="s">
        <v>15</v>
      </c>
    </row>
    <row r="344" spans="2:4">
      <c r="B344" s="76"/>
      <c r="C344" s="81"/>
      <c r="D344" s="78" t="s">
        <v>15</v>
      </c>
    </row>
    <row r="345" spans="2:4">
      <c r="B345" s="76"/>
      <c r="C345" s="81"/>
      <c r="D345" s="78" t="s">
        <v>15</v>
      </c>
    </row>
    <row r="346" spans="2:4">
      <c r="B346" s="76"/>
      <c r="C346" s="81"/>
      <c r="D346" s="78" t="s">
        <v>15</v>
      </c>
    </row>
    <row r="347" spans="2:4">
      <c r="B347" s="76"/>
      <c r="C347" s="81"/>
      <c r="D347" s="78" t="s">
        <v>15</v>
      </c>
    </row>
    <row r="348" spans="2:4">
      <c r="B348" s="82" t="s">
        <v>11</v>
      </c>
      <c r="C348" s="83"/>
      <c r="D348" s="84"/>
    </row>
    <row r="349" spans="2:4">
      <c r="B349" s="76"/>
      <c r="C349" s="85"/>
      <c r="D349" s="78" t="s">
        <v>15</v>
      </c>
    </row>
    <row r="350" spans="2:4">
      <c r="B350" s="76"/>
      <c r="C350" s="85"/>
      <c r="D350" s="78" t="s">
        <v>15</v>
      </c>
    </row>
    <row r="351" spans="2:4">
      <c r="B351" s="76"/>
      <c r="C351" s="85"/>
      <c r="D351" s="78" t="s">
        <v>15</v>
      </c>
    </row>
    <row r="352" spans="2:4">
      <c r="B352" s="76"/>
      <c r="C352" s="85"/>
      <c r="D352" s="78" t="s">
        <v>15</v>
      </c>
    </row>
    <row r="353" spans="2:4">
      <c r="B353" s="76"/>
      <c r="C353" s="85"/>
      <c r="D353" s="78" t="s">
        <v>15</v>
      </c>
    </row>
    <row r="354" spans="2:4">
      <c r="B354" s="76"/>
      <c r="C354" s="85"/>
      <c r="D354" s="78" t="s">
        <v>15</v>
      </c>
    </row>
    <row r="355" spans="2:4">
      <c r="B355" s="76"/>
      <c r="C355" s="85"/>
      <c r="D355" s="78" t="s">
        <v>15</v>
      </c>
    </row>
    <row r="356" spans="2:4">
      <c r="B356" s="76"/>
      <c r="C356" s="85"/>
      <c r="D356" s="78" t="s">
        <v>15</v>
      </c>
    </row>
    <row r="357" spans="2:4">
      <c r="B357" s="76"/>
      <c r="C357" s="85"/>
      <c r="D357" s="78" t="s">
        <v>15</v>
      </c>
    </row>
    <row r="358" spans="2:4">
      <c r="B358" s="82" t="s">
        <v>13</v>
      </c>
      <c r="C358" s="83"/>
      <c r="D358" s="84"/>
    </row>
    <row r="359" spans="2:4">
      <c r="B359" s="86"/>
      <c r="C359" s="85"/>
      <c r="D359" s="78" t="s">
        <v>15</v>
      </c>
    </row>
    <row r="360" spans="2:4">
      <c r="B360" s="86"/>
      <c r="C360" s="85"/>
      <c r="D360" s="78" t="s">
        <v>15</v>
      </c>
    </row>
    <row r="361" spans="2:4">
      <c r="B361" s="86"/>
      <c r="C361" s="85"/>
      <c r="D361" s="78" t="s">
        <v>15</v>
      </c>
    </row>
    <row r="362" spans="2:4">
      <c r="B362" s="86"/>
      <c r="C362" s="85"/>
      <c r="D362" s="78" t="s">
        <v>15</v>
      </c>
    </row>
    <row r="363" spans="2:4">
      <c r="B363" s="86"/>
      <c r="C363" s="85"/>
      <c r="D363" s="78" t="s">
        <v>15</v>
      </c>
    </row>
    <row r="364" spans="2:4">
      <c r="B364" s="86"/>
      <c r="C364" s="85"/>
      <c r="D364" s="78" t="s">
        <v>15</v>
      </c>
    </row>
    <row r="365" spans="2:4">
      <c r="B365" s="86"/>
      <c r="C365" s="85"/>
      <c r="D365" s="78" t="s">
        <v>15</v>
      </c>
    </row>
    <row r="366" spans="2:4">
      <c r="B366" s="86"/>
      <c r="C366" s="85"/>
      <c r="D366" s="78" t="s">
        <v>15</v>
      </c>
    </row>
    <row r="367" spans="2:4" ht="23" thickBot="1">
      <c r="B367" s="87"/>
      <c r="C367" s="88"/>
      <c r="D367" s="89" t="s">
        <v>15</v>
      </c>
    </row>
    <row r="368" spans="2:4" ht="23" thickBot="1">
      <c r="B368" s="9"/>
      <c r="C368" s="10"/>
      <c r="D368" s="11"/>
    </row>
    <row r="369" spans="2:4" ht="25" thickBot="1">
      <c r="B369" s="149" t="s">
        <v>90</v>
      </c>
      <c r="C369" s="150"/>
      <c r="D369" s="151"/>
    </row>
    <row r="370" spans="2:4">
      <c r="B370" s="15" t="s">
        <v>0</v>
      </c>
      <c r="C370" s="16"/>
      <c r="D370" s="90">
        <f>SUM(C333:C337)</f>
        <v>0</v>
      </c>
    </row>
    <row r="371" spans="2:4">
      <c r="B371" s="17" t="s">
        <v>1</v>
      </c>
      <c r="C371" s="18"/>
      <c r="D371" s="91">
        <f>SUM(C339:C347)</f>
        <v>0</v>
      </c>
    </row>
    <row r="372" spans="2:4">
      <c r="B372" s="17" t="s">
        <v>2</v>
      </c>
      <c r="C372" s="18"/>
      <c r="D372" s="91">
        <f>SUM(C349:C357)</f>
        <v>0</v>
      </c>
    </row>
    <row r="373" spans="2:4" ht="23" thickBot="1">
      <c r="B373" s="22" t="s">
        <v>3</v>
      </c>
      <c r="C373" s="23"/>
      <c r="D373" s="92">
        <f>SUM(C359:C367)</f>
        <v>0</v>
      </c>
    </row>
    <row r="374" spans="2:4" ht="23" thickTop="1">
      <c r="B374" s="36" t="s">
        <v>6</v>
      </c>
      <c r="C374" s="37"/>
      <c r="D374" s="24" t="e">
        <f>(D370+D371+D372+D373)/C329</f>
        <v>#DIV/0!</v>
      </c>
    </row>
    <row r="375" spans="2:4" ht="14.25" customHeight="1">
      <c r="B375" s="13" t="s">
        <v>19</v>
      </c>
      <c r="C375" s="14"/>
      <c r="D375" s="12" t="e">
        <f>(D370+D371+D372)/C329</f>
        <v>#DIV/0!</v>
      </c>
    </row>
    <row r="376" spans="2:4">
      <c r="B376" s="13" t="s">
        <v>20</v>
      </c>
      <c r="C376" s="14"/>
      <c r="D376" s="12" t="e">
        <f>(D370+D371)/C329</f>
        <v>#DIV/0!</v>
      </c>
    </row>
    <row r="377" spans="2:4">
      <c r="B377" s="13" t="s">
        <v>21</v>
      </c>
      <c r="C377" s="14"/>
      <c r="D377" s="12" t="e">
        <f>D372/C329</f>
        <v>#DIV/0!</v>
      </c>
    </row>
    <row r="378" spans="2:4" ht="23" thickBot="1">
      <c r="B378" s="38" t="s">
        <v>22</v>
      </c>
      <c r="C378" s="39"/>
      <c r="D378" s="8" t="e">
        <f>D373/C329</f>
        <v>#DIV/0!</v>
      </c>
    </row>
    <row r="379" spans="2:4" ht="15" customHeight="1" thickTop="1">
      <c r="B379" s="93" t="s">
        <v>14</v>
      </c>
      <c r="C379" s="94"/>
      <c r="D379" s="95" t="e">
        <f>IF(B337="None", IF(B336="None",  IF(B335="None", (C333*D319+D371+D372+D373)/(C329), ((HLOOKUP(B335,'Summary Table'!$C$139:$AJ$144,2,FALSE))*C335+C333*D319+D371+D372+D373)/(C329)), ((HLOOKUP(B335,'Summary Table'!$C$139:$AJ$144,2,FALSE))*C335+(HLOOKUP(B336,'Summary Table'!$C$139:$AJ$144,2,FALSE))*C336+C333*D319+D371+D372+D373)/(C329)),((HLOOKUP(B335,'Summary Table'!$C$139:$AJ$144,2,FALSE))*C335+(HLOOKUP(B336,'Summary Table'!$C$139:$AJ$144,2,FALSE))*C336+HLOOKUP(B337,'Summary Table'!$C$139:$AJ$144,2,FALSE)*C337+C333*D319+D371+D372+D373)/(C329))</f>
        <v>#DIV/0!</v>
      </c>
    </row>
    <row r="380" spans="2:4">
      <c r="B380" s="96" t="s">
        <v>23</v>
      </c>
      <c r="C380" s="97"/>
      <c r="D380" s="98" t="e">
        <f>IF(B337="None", IF(B336="None",  IF(B335="None", (D370*D320+D371+D372)/C329, ((HLOOKUP(B335,'Summary Table'!$C$139:$AJ$144,3,FALSE))*C335+C333*D320+D371+D372)/(C329)), ((HLOOKUP(B335,'Summary Table'!$C$139:$AJ$144,3,FALSE))*C335+(HLOOKUP(B336,'Summary Table'!$C$139:$AJ$144,3,FALSE))*C336+C333*D320+D371+D372)/(C329)),((HLOOKUP(B335,'Summary Table'!$C$139:$AJ$144,3,FALSE))*C335+(HLOOKUP(B336,'Summary Table'!$C$139:$AJ$144,3,FALSE))*C336+HLOOKUP(B337,'Summary Table'!$C$139:$AJ$144,3,FALSE)*C337+C333*D320+D371+D372)/(C329))</f>
        <v>#DIV/0!</v>
      </c>
    </row>
    <row r="381" spans="2:4">
      <c r="B381" s="96" t="s">
        <v>24</v>
      </c>
      <c r="C381" s="97"/>
      <c r="D381" s="98" t="e">
        <f>IF(B337="None", IF(B336="None",  IF(B335="None", (C333*D321+D371)/(C329), ((HLOOKUP(B335,'Summary Table'!$C$139:$AJ$144,4,FALSE))*C335+C333*D321+D371)/(C329)), ((HLOOKUP(B335,'Summary Table'!$C$139:$AJ$144,4,FALSE))*C335+(HLOOKUP(B336,'Summary Table'!$C$139:$AJ$144,4,FALSE))*C336+C333*D321+D371)/(C329)),((HLOOKUP(B335,'Summary Table'!$C$139:$AJ$144,4,FALSE))*C335+(HLOOKUP(B336,'Summary Table'!$C$139:$AJ$144,4,FALSE))*C336+HLOOKUP(B337,'Summary Table'!$C$139:$AJ$144,4,FALSE)*C337+C333*D321+D371)/(C329))</f>
        <v>#DIV/0!</v>
      </c>
    </row>
    <row r="382" spans="2:4">
      <c r="B382" s="96" t="s">
        <v>25</v>
      </c>
      <c r="C382" s="97"/>
      <c r="D382" s="98" t="e">
        <f>IF(B337="None", IF(B336="None",  IF(B335="None", (C333*D322+D372)/(C329), ((HLOOKUP(B335,'Summary Table'!$C$139:$AJ$144,5,FALSE))*C335+C333*D322+D372)/(C329)), ((HLOOKUP(B335,'Summary Table'!$C$139:$AJ$144,5,FALSE))*C335+(HLOOKUP(B336,'Summary Table'!$C$139:$AJ$144,5,FALSE))*C336+C333*D322+D372)/(C329)),((HLOOKUP(B335,'Summary Table'!$C$139:$AJ$144,5,FALSE))*C335+(HLOOKUP(B336,'Summary Table'!$C$139:$AJ$144,5,FALSE))*C336+HLOOKUP(B337,'Summary Table'!$C$139:$AJ$144,5,FALSE)*C337+C333*D322+D372)/(C329))</f>
        <v>#DIV/0!</v>
      </c>
    </row>
    <row r="383" spans="2:4" ht="23" thickBot="1">
      <c r="B383" s="99" t="s">
        <v>26</v>
      </c>
      <c r="C383" s="100"/>
      <c r="D383" s="101" t="e">
        <f>IF(B337="None", IF(B336="None",  IF(B335="None", (C333*D323+D373)/(C329), ((HLOOKUP(B335,'Summary Table'!$C$139:$AJ$144,6,FALSE))*C335+C333*D323+D373)/(C329)), ((HLOOKUP(B335,'Summary Table'!$C$139:$AJ$144,6,FALSE))*C335+(HLOOKUP(B336,'Summary Table'!$C$139:$AJ$144,6,FALSE))*C336+C333*D323+D373)/(C329)),((HLOOKUP(B335,'Summary Table'!$C$139:$AJ$144,6,FALSE))*C335+(HLOOKUP(B336,'Summary Table'!$C$139:$AJ$144,6,FALSE))*C336+HLOOKUP(B337,'Summary Table'!$C$139:$AJ$144,6,FALSE)*C337+C333*D323+D373)/(C329))</f>
        <v>#DIV/0!</v>
      </c>
    </row>
    <row r="384" spans="2:4" ht="23" thickTop="1">
      <c r="C384" s="31"/>
      <c r="D384" s="26"/>
    </row>
    <row r="385" spans="2:8" ht="23" thickBot="1">
      <c r="C385" s="31"/>
      <c r="D385" s="26"/>
    </row>
    <row r="386" spans="2:8" ht="25" thickTop="1">
      <c r="B386" s="146" t="s">
        <v>91</v>
      </c>
      <c r="C386" s="147">
        <v>1</v>
      </c>
      <c r="D386" s="148" t="str">
        <f>"/"&amp;B393&amp;""</f>
        <v>/</v>
      </c>
      <c r="E386" s="3"/>
      <c r="G386" s="1"/>
    </row>
    <row r="387" spans="2:8">
      <c r="B387" s="65"/>
      <c r="C387" s="5" t="s">
        <v>8</v>
      </c>
      <c r="D387" s="19" t="s">
        <v>9</v>
      </c>
      <c r="E387" s="2"/>
    </row>
    <row r="388" spans="2:8">
      <c r="B388" s="21" t="s">
        <v>4</v>
      </c>
      <c r="C388" s="66"/>
      <c r="D388" s="67" t="s">
        <v>15</v>
      </c>
      <c r="E388" s="4"/>
      <c r="F388" s="4"/>
      <c r="G388" s="56"/>
      <c r="H388" s="57"/>
    </row>
    <row r="389" spans="2:8" ht="23" thickBot="1">
      <c r="B389" s="21" t="s">
        <v>27</v>
      </c>
      <c r="C389" s="66"/>
      <c r="D389" s="67" t="s">
        <v>15</v>
      </c>
      <c r="E389" s="3"/>
      <c r="F389" s="4"/>
      <c r="G389" s="55"/>
      <c r="H389" s="57"/>
    </row>
    <row r="390" spans="2:8" ht="23" thickBot="1">
      <c r="B390" s="68"/>
      <c r="C390" s="20"/>
      <c r="D390" s="69"/>
    </row>
    <row r="391" spans="2:8" ht="31" thickBot="1">
      <c r="B391" s="70" t="s">
        <v>7</v>
      </c>
      <c r="C391" s="71" t="s">
        <v>10</v>
      </c>
      <c r="D391" s="72" t="s">
        <v>9</v>
      </c>
    </row>
    <row r="392" spans="2:8">
      <c r="B392" s="73" t="s">
        <v>29</v>
      </c>
      <c r="C392" s="74"/>
      <c r="D392" s="75"/>
    </row>
    <row r="393" spans="2:8" ht="23" thickBot="1">
      <c r="B393" s="76"/>
      <c r="C393" s="77">
        <f>C388</f>
        <v>0</v>
      </c>
      <c r="D393" s="78" t="s">
        <v>15</v>
      </c>
    </row>
    <row r="394" spans="2:8">
      <c r="B394" s="73" t="s">
        <v>30</v>
      </c>
      <c r="C394" s="79"/>
      <c r="D394" s="75"/>
    </row>
    <row r="395" spans="2:8">
      <c r="B395" s="80" t="s">
        <v>36</v>
      </c>
      <c r="C395" s="81"/>
      <c r="D395" s="78" t="s">
        <v>15</v>
      </c>
    </row>
    <row r="396" spans="2:8">
      <c r="B396" s="80" t="s">
        <v>36</v>
      </c>
      <c r="C396" s="81"/>
      <c r="D396" s="78" t="s">
        <v>15</v>
      </c>
    </row>
    <row r="397" spans="2:8">
      <c r="B397" s="80" t="s">
        <v>36</v>
      </c>
      <c r="C397" s="81"/>
      <c r="D397" s="78" t="s">
        <v>15</v>
      </c>
    </row>
    <row r="398" spans="2:8">
      <c r="B398" s="82" t="s">
        <v>12</v>
      </c>
      <c r="C398" s="83"/>
      <c r="D398" s="84"/>
    </row>
    <row r="399" spans="2:8">
      <c r="B399" s="76"/>
      <c r="C399" s="81"/>
      <c r="D399" s="78" t="s">
        <v>15</v>
      </c>
    </row>
    <row r="400" spans="2:8">
      <c r="B400" s="76"/>
      <c r="C400" s="81"/>
      <c r="D400" s="78" t="s">
        <v>15</v>
      </c>
    </row>
    <row r="401" spans="2:4">
      <c r="B401" s="76"/>
      <c r="C401" s="81"/>
      <c r="D401" s="78" t="s">
        <v>15</v>
      </c>
    </row>
    <row r="402" spans="2:4">
      <c r="B402" s="76"/>
      <c r="C402" s="81"/>
      <c r="D402" s="78" t="s">
        <v>15</v>
      </c>
    </row>
    <row r="403" spans="2:4">
      <c r="B403" s="76"/>
      <c r="C403" s="81"/>
      <c r="D403" s="78" t="s">
        <v>15</v>
      </c>
    </row>
    <row r="404" spans="2:4">
      <c r="B404" s="76"/>
      <c r="C404" s="81"/>
      <c r="D404" s="78" t="s">
        <v>15</v>
      </c>
    </row>
    <row r="405" spans="2:4">
      <c r="B405" s="76"/>
      <c r="C405" s="81"/>
      <c r="D405" s="78" t="s">
        <v>15</v>
      </c>
    </row>
    <row r="406" spans="2:4">
      <c r="B406" s="76"/>
      <c r="C406" s="81"/>
      <c r="D406" s="78" t="s">
        <v>15</v>
      </c>
    </row>
    <row r="407" spans="2:4">
      <c r="B407" s="76"/>
      <c r="C407" s="81"/>
      <c r="D407" s="78" t="s">
        <v>15</v>
      </c>
    </row>
    <row r="408" spans="2:4">
      <c r="B408" s="82" t="s">
        <v>11</v>
      </c>
      <c r="C408" s="83"/>
      <c r="D408" s="84"/>
    </row>
    <row r="409" spans="2:4">
      <c r="B409" s="76"/>
      <c r="C409" s="85"/>
      <c r="D409" s="78" t="s">
        <v>15</v>
      </c>
    </row>
    <row r="410" spans="2:4">
      <c r="B410" s="76"/>
      <c r="C410" s="85"/>
      <c r="D410" s="78" t="s">
        <v>15</v>
      </c>
    </row>
    <row r="411" spans="2:4">
      <c r="B411" s="76"/>
      <c r="C411" s="85"/>
      <c r="D411" s="78" t="s">
        <v>15</v>
      </c>
    </row>
    <row r="412" spans="2:4">
      <c r="B412" s="76"/>
      <c r="C412" s="85"/>
      <c r="D412" s="78" t="s">
        <v>15</v>
      </c>
    </row>
    <row r="413" spans="2:4">
      <c r="B413" s="76"/>
      <c r="C413" s="85"/>
      <c r="D413" s="78" t="s">
        <v>15</v>
      </c>
    </row>
    <row r="414" spans="2:4">
      <c r="B414" s="76"/>
      <c r="C414" s="85"/>
      <c r="D414" s="78" t="s">
        <v>15</v>
      </c>
    </row>
    <row r="415" spans="2:4">
      <c r="B415" s="76"/>
      <c r="C415" s="85"/>
      <c r="D415" s="78" t="s">
        <v>15</v>
      </c>
    </row>
    <row r="416" spans="2:4">
      <c r="B416" s="76"/>
      <c r="C416" s="85"/>
      <c r="D416" s="78" t="s">
        <v>15</v>
      </c>
    </row>
    <row r="417" spans="2:4">
      <c r="B417" s="76"/>
      <c r="C417" s="85"/>
      <c r="D417" s="78" t="s">
        <v>15</v>
      </c>
    </row>
    <row r="418" spans="2:4">
      <c r="B418" s="82" t="s">
        <v>13</v>
      </c>
      <c r="C418" s="83"/>
      <c r="D418" s="84"/>
    </row>
    <row r="419" spans="2:4">
      <c r="B419" s="86"/>
      <c r="C419" s="85"/>
      <c r="D419" s="78" t="s">
        <v>15</v>
      </c>
    </row>
    <row r="420" spans="2:4">
      <c r="B420" s="86"/>
      <c r="C420" s="85"/>
      <c r="D420" s="78" t="s">
        <v>15</v>
      </c>
    </row>
    <row r="421" spans="2:4">
      <c r="B421" s="86"/>
      <c r="C421" s="85"/>
      <c r="D421" s="78" t="s">
        <v>15</v>
      </c>
    </row>
    <row r="422" spans="2:4">
      <c r="B422" s="86"/>
      <c r="C422" s="85"/>
      <c r="D422" s="78" t="s">
        <v>15</v>
      </c>
    </row>
    <row r="423" spans="2:4">
      <c r="B423" s="86"/>
      <c r="C423" s="85"/>
      <c r="D423" s="78" t="s">
        <v>15</v>
      </c>
    </row>
    <row r="424" spans="2:4">
      <c r="B424" s="86"/>
      <c r="C424" s="85"/>
      <c r="D424" s="78" t="s">
        <v>15</v>
      </c>
    </row>
    <row r="425" spans="2:4">
      <c r="B425" s="86"/>
      <c r="C425" s="85"/>
      <c r="D425" s="78" t="s">
        <v>15</v>
      </c>
    </row>
    <row r="426" spans="2:4">
      <c r="B426" s="86"/>
      <c r="C426" s="85"/>
      <c r="D426" s="78" t="s">
        <v>15</v>
      </c>
    </row>
    <row r="427" spans="2:4" ht="23" thickBot="1">
      <c r="B427" s="87"/>
      <c r="C427" s="88"/>
      <c r="D427" s="89" t="s">
        <v>15</v>
      </c>
    </row>
    <row r="428" spans="2:4" ht="23" thickBot="1">
      <c r="B428" s="9"/>
      <c r="C428" s="10"/>
      <c r="D428" s="11"/>
    </row>
    <row r="429" spans="2:4" ht="25" thickBot="1">
      <c r="B429" s="149" t="s">
        <v>92</v>
      </c>
      <c r="C429" s="150"/>
      <c r="D429" s="151"/>
    </row>
    <row r="430" spans="2:4">
      <c r="B430" s="15" t="s">
        <v>0</v>
      </c>
      <c r="C430" s="16"/>
      <c r="D430" s="90">
        <f>SUM(C393:C397)</f>
        <v>0</v>
      </c>
    </row>
    <row r="431" spans="2:4">
      <c r="B431" s="17" t="s">
        <v>1</v>
      </c>
      <c r="C431" s="18"/>
      <c r="D431" s="91">
        <f>SUM(C399:C407)</f>
        <v>0</v>
      </c>
    </row>
    <row r="432" spans="2:4">
      <c r="B432" s="17" t="s">
        <v>2</v>
      </c>
      <c r="C432" s="18"/>
      <c r="D432" s="91">
        <f>SUM(C409:C417)</f>
        <v>0</v>
      </c>
    </row>
    <row r="433" spans="2:8" ht="23" thickBot="1">
      <c r="B433" s="22" t="s">
        <v>3</v>
      </c>
      <c r="C433" s="23"/>
      <c r="D433" s="92">
        <f>SUM(C419:C427)</f>
        <v>0</v>
      </c>
    </row>
    <row r="434" spans="2:8" ht="23" thickTop="1">
      <c r="B434" s="36" t="s">
        <v>6</v>
      </c>
      <c r="C434" s="37"/>
      <c r="D434" s="24" t="e">
        <f>(D430+D431+D432+D433)/C389</f>
        <v>#DIV/0!</v>
      </c>
    </row>
    <row r="435" spans="2:8">
      <c r="B435" s="13" t="s">
        <v>19</v>
      </c>
      <c r="C435" s="14"/>
      <c r="D435" s="12" t="e">
        <f>(D430+D431+D432)/C389</f>
        <v>#DIV/0!</v>
      </c>
    </row>
    <row r="436" spans="2:8">
      <c r="B436" s="13" t="s">
        <v>20</v>
      </c>
      <c r="C436" s="14"/>
      <c r="D436" s="12" t="e">
        <f>(D430+D431)/C389</f>
        <v>#DIV/0!</v>
      </c>
    </row>
    <row r="437" spans="2:8">
      <c r="B437" s="13" t="s">
        <v>21</v>
      </c>
      <c r="C437" s="14"/>
      <c r="D437" s="12" t="e">
        <f>D432/C389</f>
        <v>#DIV/0!</v>
      </c>
    </row>
    <row r="438" spans="2:8" ht="23" thickBot="1">
      <c r="B438" s="38" t="s">
        <v>22</v>
      </c>
      <c r="C438" s="39"/>
      <c r="D438" s="8" t="e">
        <f>D433/C389</f>
        <v>#DIV/0!</v>
      </c>
    </row>
    <row r="439" spans="2:8" ht="23" thickTop="1">
      <c r="B439" s="93" t="s">
        <v>14</v>
      </c>
      <c r="C439" s="94"/>
      <c r="D439" s="95" t="e">
        <f>IF(B397="None", IF(B396="None",  IF(B395="None", (C393*D379+D431+D432+D433)/(C389), ((HLOOKUP(B395,'Summary Table'!$C$139:$AJ$144,2,FALSE))*C395+C393*D379+D431+D432+D433)/(C389)), ((HLOOKUP(B395,'Summary Table'!$C$139:$AJ$144,2,FALSE))*C395+(HLOOKUP(B396,'Summary Table'!$C$139:$AJ$144,2,FALSE))*C396+C393*D379+D431+D432+D433)/(C389)),((HLOOKUP(B395,'Summary Table'!$C$139:$AJ$144,2,FALSE))*C395+(HLOOKUP(B396,'Summary Table'!$C$139:$AJ$144,2,FALSE))*C396+HLOOKUP(B397,'Summary Table'!$C$139:$AJ$144,2,FALSE)*C397+C393*D379+D431+D432+D433)/(C389))</f>
        <v>#DIV/0!</v>
      </c>
    </row>
    <row r="440" spans="2:8">
      <c r="B440" s="96" t="s">
        <v>23</v>
      </c>
      <c r="C440" s="97"/>
      <c r="D440" s="98" t="e">
        <f>IF(B397="None", IF(B396="None",  IF(B395="None", (D430*D380+D431+D432)/C389, ((HLOOKUP(B395,'Summary Table'!$C$139:$AJ$144,3,FALSE))*C395+C393*D380+D431+D432)/(C389)), ((HLOOKUP(B395,'Summary Table'!$C$139:$AJ$144,3,FALSE))*C395+(HLOOKUP(B396,'Summary Table'!$C$139:$AJ$144,3,FALSE))*C396+C393*D380+D431+D432)/(C389)),((HLOOKUP(B395,'Summary Table'!$C$139:$AJ$144,3,FALSE))*C395+(HLOOKUP(B396,'Summary Table'!$C$139:$AJ$144,3,FALSE))*C396+HLOOKUP(B397,'Summary Table'!$C$139:$AJ$144,3,FALSE)*C397+C393*D380+D431+D432)/(C389))</f>
        <v>#DIV/0!</v>
      </c>
    </row>
    <row r="441" spans="2:8">
      <c r="B441" s="96" t="s">
        <v>24</v>
      </c>
      <c r="C441" s="97"/>
      <c r="D441" s="98" t="e">
        <f>IF(B397="None", IF(B396="None",  IF(B395="None", (C393*D381+D431)/(C389), ((HLOOKUP(B395,'Summary Table'!$C$139:$AJ$144,4,FALSE))*C395+C393*D381+D431)/(C389)), ((HLOOKUP(B395,'Summary Table'!$C$139:$AJ$144,4,FALSE))*C395+(HLOOKUP(B396,'Summary Table'!$C$139:$AJ$144,4,FALSE))*C396+C393*D381+D431)/(C389)),((HLOOKUP(B395,'Summary Table'!$C$139:$AJ$144,4,FALSE))*C395+(HLOOKUP(B396,'Summary Table'!$C$139:$AJ$144,4,FALSE))*C396+HLOOKUP(B397,'Summary Table'!$C$139:$AJ$144,4,FALSE)*C397+C393*D381+D431)/(C389))</f>
        <v>#DIV/0!</v>
      </c>
    </row>
    <row r="442" spans="2:8">
      <c r="B442" s="96" t="s">
        <v>25</v>
      </c>
      <c r="C442" s="97"/>
      <c r="D442" s="98" t="e">
        <f>IF(B397="None", IF(B396="None",  IF(B395="None", (C393*D382+D432)/(C389), ((HLOOKUP(B395,'Summary Table'!$C$139:$AJ$144,5,FALSE))*C395+C393*D382+D432)/(C389)), ((HLOOKUP(B395,'Summary Table'!$C$139:$AJ$144,5,FALSE))*C395+(HLOOKUP(B396,'Summary Table'!$C$139:$AJ$144,5,FALSE))*C396+C393*D382+D432)/(C389)),((HLOOKUP(B395,'Summary Table'!$C$139:$AJ$144,5,FALSE))*C395+(HLOOKUP(B396,'Summary Table'!$C$139:$AJ$144,5,FALSE))*C396+HLOOKUP(B397,'Summary Table'!$C$139:$AJ$144,5,FALSE)*C397+C393*D382+D432)/(C389))</f>
        <v>#DIV/0!</v>
      </c>
    </row>
    <row r="443" spans="2:8" ht="23" thickBot="1">
      <c r="B443" s="99" t="s">
        <v>26</v>
      </c>
      <c r="C443" s="100"/>
      <c r="D443" s="101" t="e">
        <f>IF(B397="None", IF(B396="None",  IF(B395="None", (C393*D383+D433)/(C389), ((HLOOKUP(B395,'Summary Table'!$C$139:$AJ$144,6,FALSE))*C395+C393*D383+D433)/(C389)), ((HLOOKUP(B395,'Summary Table'!$C$139:$AJ$144,6,FALSE))*C395+(HLOOKUP(B396,'Summary Table'!$C$139:$AJ$144,6,FALSE))*C396+C393*D383+D433)/(C389)),((HLOOKUP(B395,'Summary Table'!$C$139:$AJ$144,6,FALSE))*C395+(HLOOKUP(B396,'Summary Table'!$C$139:$AJ$144,6,FALSE))*C396+HLOOKUP(B397,'Summary Table'!$C$139:$AJ$144,6,FALSE)*C397+C393*D383+D433)/(C389))</f>
        <v>#DIV/0!</v>
      </c>
    </row>
    <row r="444" spans="2:8" ht="23" thickTop="1">
      <c r="C444" s="31"/>
      <c r="D444" s="26"/>
    </row>
    <row r="445" spans="2:8" ht="23" thickBot="1">
      <c r="C445" s="31"/>
      <c r="D445" s="26"/>
    </row>
    <row r="446" spans="2:8" ht="25" thickTop="1">
      <c r="B446" s="146" t="s">
        <v>93</v>
      </c>
      <c r="C446" s="147">
        <v>1</v>
      </c>
      <c r="D446" s="148" t="str">
        <f>"/"&amp;B453&amp;""</f>
        <v>/</v>
      </c>
      <c r="E446" s="3"/>
      <c r="G446" s="1"/>
    </row>
    <row r="447" spans="2:8">
      <c r="B447" s="65"/>
      <c r="C447" s="5" t="s">
        <v>8</v>
      </c>
      <c r="D447" s="19" t="s">
        <v>9</v>
      </c>
      <c r="E447" s="2"/>
    </row>
    <row r="448" spans="2:8">
      <c r="B448" s="21" t="s">
        <v>4</v>
      </c>
      <c r="C448" s="66"/>
      <c r="D448" s="67" t="s">
        <v>15</v>
      </c>
      <c r="E448" s="4"/>
      <c r="F448" s="4"/>
      <c r="G448" s="56"/>
      <c r="H448" s="57"/>
    </row>
    <row r="449" spans="2:8" ht="23" thickBot="1">
      <c r="B449" s="21" t="s">
        <v>27</v>
      </c>
      <c r="C449" s="66"/>
      <c r="D449" s="67" t="s">
        <v>15</v>
      </c>
      <c r="E449" s="3"/>
      <c r="F449" s="4"/>
      <c r="G449" s="55"/>
      <c r="H449" s="57"/>
    </row>
    <row r="450" spans="2:8" ht="23" thickBot="1">
      <c r="B450" s="68"/>
      <c r="C450" s="20"/>
      <c r="D450" s="69"/>
    </row>
    <row r="451" spans="2:8" ht="31" thickBot="1">
      <c r="B451" s="70" t="s">
        <v>7</v>
      </c>
      <c r="C451" s="71" t="s">
        <v>10</v>
      </c>
      <c r="D451" s="72" t="s">
        <v>9</v>
      </c>
    </row>
    <row r="452" spans="2:8">
      <c r="B452" s="73" t="s">
        <v>29</v>
      </c>
      <c r="C452" s="74"/>
      <c r="D452" s="75"/>
    </row>
    <row r="453" spans="2:8" ht="23" thickBot="1">
      <c r="B453" s="76"/>
      <c r="C453" s="77">
        <f>C448</f>
        <v>0</v>
      </c>
      <c r="D453" s="78" t="s">
        <v>15</v>
      </c>
    </row>
    <row r="454" spans="2:8">
      <c r="B454" s="73" t="s">
        <v>30</v>
      </c>
      <c r="C454" s="79"/>
      <c r="D454" s="75"/>
    </row>
    <row r="455" spans="2:8">
      <c r="B455" s="80" t="s">
        <v>36</v>
      </c>
      <c r="C455" s="81"/>
      <c r="D455" s="78" t="s">
        <v>15</v>
      </c>
    </row>
    <row r="456" spans="2:8">
      <c r="B456" s="80" t="s">
        <v>36</v>
      </c>
      <c r="C456" s="81"/>
      <c r="D456" s="78" t="s">
        <v>15</v>
      </c>
    </row>
    <row r="457" spans="2:8">
      <c r="B457" s="80" t="s">
        <v>36</v>
      </c>
      <c r="C457" s="81"/>
      <c r="D457" s="78" t="s">
        <v>15</v>
      </c>
    </row>
    <row r="458" spans="2:8">
      <c r="B458" s="82" t="s">
        <v>12</v>
      </c>
      <c r="C458" s="83"/>
      <c r="D458" s="84"/>
    </row>
    <row r="459" spans="2:8">
      <c r="B459" s="76"/>
      <c r="C459" s="81"/>
      <c r="D459" s="78" t="s">
        <v>15</v>
      </c>
    </row>
    <row r="460" spans="2:8">
      <c r="B460" s="76"/>
      <c r="C460" s="81"/>
      <c r="D460" s="78" t="s">
        <v>15</v>
      </c>
    </row>
    <row r="461" spans="2:8">
      <c r="B461" s="76"/>
      <c r="C461" s="81"/>
      <c r="D461" s="78" t="s">
        <v>15</v>
      </c>
    </row>
    <row r="462" spans="2:8">
      <c r="B462" s="76"/>
      <c r="C462" s="81"/>
      <c r="D462" s="78" t="s">
        <v>15</v>
      </c>
    </row>
    <row r="463" spans="2:8">
      <c r="B463" s="76"/>
      <c r="C463" s="81"/>
      <c r="D463" s="78" t="s">
        <v>15</v>
      </c>
    </row>
    <row r="464" spans="2:8">
      <c r="B464" s="76"/>
      <c r="C464" s="81"/>
      <c r="D464" s="78" t="s">
        <v>15</v>
      </c>
    </row>
    <row r="465" spans="2:4">
      <c r="B465" s="76"/>
      <c r="C465" s="81"/>
      <c r="D465" s="78" t="s">
        <v>15</v>
      </c>
    </row>
    <row r="466" spans="2:4">
      <c r="B466" s="76"/>
      <c r="C466" s="81"/>
      <c r="D466" s="78" t="s">
        <v>15</v>
      </c>
    </row>
    <row r="467" spans="2:4">
      <c r="B467" s="76"/>
      <c r="C467" s="81"/>
      <c r="D467" s="78" t="s">
        <v>15</v>
      </c>
    </row>
    <row r="468" spans="2:4">
      <c r="B468" s="82" t="s">
        <v>11</v>
      </c>
      <c r="C468" s="83"/>
      <c r="D468" s="84"/>
    </row>
    <row r="469" spans="2:4">
      <c r="B469" s="76"/>
      <c r="C469" s="85"/>
      <c r="D469" s="78" t="s">
        <v>15</v>
      </c>
    </row>
    <row r="470" spans="2:4">
      <c r="B470" s="76"/>
      <c r="C470" s="85"/>
      <c r="D470" s="78" t="s">
        <v>15</v>
      </c>
    </row>
    <row r="471" spans="2:4">
      <c r="B471" s="76"/>
      <c r="C471" s="85"/>
      <c r="D471" s="78" t="s">
        <v>15</v>
      </c>
    </row>
    <row r="472" spans="2:4">
      <c r="B472" s="76"/>
      <c r="C472" s="85"/>
      <c r="D472" s="78" t="s">
        <v>15</v>
      </c>
    </row>
    <row r="473" spans="2:4">
      <c r="B473" s="76"/>
      <c r="C473" s="85"/>
      <c r="D473" s="78" t="s">
        <v>15</v>
      </c>
    </row>
    <row r="474" spans="2:4">
      <c r="B474" s="76"/>
      <c r="C474" s="85"/>
      <c r="D474" s="78" t="s">
        <v>15</v>
      </c>
    </row>
    <row r="475" spans="2:4">
      <c r="B475" s="76"/>
      <c r="C475" s="85"/>
      <c r="D475" s="78" t="s">
        <v>15</v>
      </c>
    </row>
    <row r="476" spans="2:4">
      <c r="B476" s="76"/>
      <c r="C476" s="85"/>
      <c r="D476" s="78" t="s">
        <v>15</v>
      </c>
    </row>
    <row r="477" spans="2:4">
      <c r="B477" s="76"/>
      <c r="C477" s="85"/>
      <c r="D477" s="78" t="s">
        <v>15</v>
      </c>
    </row>
    <row r="478" spans="2:4">
      <c r="B478" s="82" t="s">
        <v>13</v>
      </c>
      <c r="C478" s="83"/>
      <c r="D478" s="84"/>
    </row>
    <row r="479" spans="2:4">
      <c r="B479" s="86"/>
      <c r="C479" s="85"/>
      <c r="D479" s="78" t="s">
        <v>15</v>
      </c>
    </row>
    <row r="480" spans="2:4">
      <c r="B480" s="86"/>
      <c r="C480" s="85"/>
      <c r="D480" s="78" t="s">
        <v>15</v>
      </c>
    </row>
    <row r="481" spans="2:4">
      <c r="B481" s="86"/>
      <c r="C481" s="85"/>
      <c r="D481" s="78" t="s">
        <v>15</v>
      </c>
    </row>
    <row r="482" spans="2:4">
      <c r="B482" s="86"/>
      <c r="C482" s="85"/>
      <c r="D482" s="78" t="s">
        <v>15</v>
      </c>
    </row>
    <row r="483" spans="2:4">
      <c r="B483" s="86"/>
      <c r="C483" s="85"/>
      <c r="D483" s="78" t="s">
        <v>15</v>
      </c>
    </row>
    <row r="484" spans="2:4">
      <c r="B484" s="86"/>
      <c r="C484" s="85"/>
      <c r="D484" s="78" t="s">
        <v>15</v>
      </c>
    </row>
    <row r="485" spans="2:4">
      <c r="B485" s="86"/>
      <c r="C485" s="85"/>
      <c r="D485" s="78" t="s">
        <v>15</v>
      </c>
    </row>
    <row r="486" spans="2:4">
      <c r="B486" s="86"/>
      <c r="C486" s="85"/>
      <c r="D486" s="78" t="s">
        <v>15</v>
      </c>
    </row>
    <row r="487" spans="2:4" ht="23" thickBot="1">
      <c r="B487" s="87"/>
      <c r="C487" s="88"/>
      <c r="D487" s="89" t="s">
        <v>15</v>
      </c>
    </row>
    <row r="488" spans="2:4" ht="23" thickBot="1">
      <c r="B488" s="9"/>
      <c r="C488" s="10"/>
      <c r="D488" s="11"/>
    </row>
    <row r="489" spans="2:4" ht="25" thickBot="1">
      <c r="B489" s="149" t="s">
        <v>94</v>
      </c>
      <c r="C489" s="150"/>
      <c r="D489" s="151"/>
    </row>
    <row r="490" spans="2:4">
      <c r="B490" s="15" t="s">
        <v>0</v>
      </c>
      <c r="C490" s="16"/>
      <c r="D490" s="90">
        <f>SUM(C453:C457)</f>
        <v>0</v>
      </c>
    </row>
    <row r="491" spans="2:4">
      <c r="B491" s="17" t="s">
        <v>1</v>
      </c>
      <c r="C491" s="18"/>
      <c r="D491" s="91">
        <f>SUM(C459:C467)</f>
        <v>0</v>
      </c>
    </row>
    <row r="492" spans="2:4">
      <c r="B492" s="17" t="s">
        <v>2</v>
      </c>
      <c r="C492" s="18"/>
      <c r="D492" s="91">
        <f>SUM(C469:C477)</f>
        <v>0</v>
      </c>
    </row>
    <row r="493" spans="2:4" ht="23" thickBot="1">
      <c r="B493" s="22" t="s">
        <v>3</v>
      </c>
      <c r="C493" s="23"/>
      <c r="D493" s="92">
        <f>SUM(C479:C487)</f>
        <v>0</v>
      </c>
    </row>
    <row r="494" spans="2:4" ht="23" thickTop="1">
      <c r="B494" s="36" t="s">
        <v>6</v>
      </c>
      <c r="C494" s="37"/>
      <c r="D494" s="24" t="e">
        <f>(D490+D491+D492+D493)/C449</f>
        <v>#DIV/0!</v>
      </c>
    </row>
    <row r="495" spans="2:4">
      <c r="B495" s="13" t="s">
        <v>19</v>
      </c>
      <c r="C495" s="14"/>
      <c r="D495" s="12" t="e">
        <f>(D490+D491+D492)/C449</f>
        <v>#DIV/0!</v>
      </c>
    </row>
    <row r="496" spans="2:4">
      <c r="B496" s="13" t="s">
        <v>20</v>
      </c>
      <c r="C496" s="14"/>
      <c r="D496" s="12" t="e">
        <f>(D490+D491)/C449</f>
        <v>#DIV/0!</v>
      </c>
    </row>
    <row r="497" spans="2:8">
      <c r="B497" s="13" t="s">
        <v>21</v>
      </c>
      <c r="C497" s="14"/>
      <c r="D497" s="12" t="e">
        <f>D492/C449</f>
        <v>#DIV/0!</v>
      </c>
    </row>
    <row r="498" spans="2:8" ht="23" thickBot="1">
      <c r="B498" s="38" t="s">
        <v>22</v>
      </c>
      <c r="C498" s="39"/>
      <c r="D498" s="8" t="e">
        <f>D493/C449</f>
        <v>#DIV/0!</v>
      </c>
    </row>
    <row r="499" spans="2:8" ht="23" thickTop="1">
      <c r="B499" s="93" t="s">
        <v>14</v>
      </c>
      <c r="C499" s="94"/>
      <c r="D499" s="95" t="e">
        <f>IF(B457="None", IF(B456="None",  IF(B455="None", (C453*D439+D491+D492+D493)/(C449), ((HLOOKUP(B455,'Summary Table'!$C$139:$AJ$144,2,FALSE))*C455+C453*D439+D491+D492+D493)/(C449)), ((HLOOKUP(B455,'Summary Table'!$C$139:$AJ$144,2,FALSE))*C455+(HLOOKUP(B456,'Summary Table'!$C$139:$AJ$144,2,FALSE))*C456+C453*D439+D491+D492+D493)/(C449)),((HLOOKUP(B455,'Summary Table'!$C$139:$AJ$144,2,FALSE))*C455+(HLOOKUP(B456,'Summary Table'!$C$139:$AJ$144,2,FALSE))*C456+HLOOKUP(B457,'Summary Table'!$C$139:$AJ$144,2,FALSE)*C457+C453*D439+D491+D492+D493)/(C449))</f>
        <v>#DIV/0!</v>
      </c>
    </row>
    <row r="500" spans="2:8">
      <c r="B500" s="96" t="s">
        <v>23</v>
      </c>
      <c r="C500" s="97"/>
      <c r="D500" s="98" t="e">
        <f>IF(B457="None", IF(B456="None",  IF(B455="None", (D490*D440+D491+D492)/C449, ((HLOOKUP(B455,'Summary Table'!$C$139:$AJ$144,3,FALSE))*C455+C453*D440+D491+D492)/(C449)), ((HLOOKUP(B455,'Summary Table'!$C$139:$AJ$144,3,FALSE))*C455+(HLOOKUP(B456,'Summary Table'!$C$139:$AJ$144,3,FALSE))*C456+C453*D440+D491+D492)/(C449)),((HLOOKUP(B455,'Summary Table'!$C$139:$AJ$144,3,FALSE))*C455+(HLOOKUP(B456,'Summary Table'!$C$139:$AJ$144,3,FALSE))*C456+HLOOKUP(B457,'Summary Table'!$C$139:$AJ$144,3,FALSE)*C457+C453*D440+D491+D492)/(C449))</f>
        <v>#DIV/0!</v>
      </c>
    </row>
    <row r="501" spans="2:8">
      <c r="B501" s="96" t="s">
        <v>24</v>
      </c>
      <c r="C501" s="97"/>
      <c r="D501" s="98" t="e">
        <f>IF(B457="None", IF(B456="None",  IF(B455="None", (C453*D441+D491)/(C449), ((HLOOKUP(B455,'Summary Table'!$C$139:$AJ$144,4,FALSE))*C455+C453*D441+D491)/(C449)), ((HLOOKUP(B455,'Summary Table'!$C$139:$AJ$144,4,FALSE))*C455+(HLOOKUP(B456,'Summary Table'!$C$139:$AJ$144,4,FALSE))*C456+C453*D441+D491)/(C449)),((HLOOKUP(B455,'Summary Table'!$C$139:$AJ$144,4,FALSE))*C455+(HLOOKUP(B456,'Summary Table'!$C$139:$AJ$144,4,FALSE))*C456+HLOOKUP(B457,'Summary Table'!$C$139:$AJ$144,4,FALSE)*C457+C453*D441+D491)/(C449))</f>
        <v>#DIV/0!</v>
      </c>
    </row>
    <row r="502" spans="2:8">
      <c r="B502" s="96" t="s">
        <v>25</v>
      </c>
      <c r="C502" s="97"/>
      <c r="D502" s="98" t="e">
        <f>IF(B457="None", IF(B456="None",  IF(B455="None", (C453*D442+D492)/(C449), ((HLOOKUP(B455,'Summary Table'!$C$139:$AJ$144,5,FALSE))*C455+C453*D442+D492)/(C449)), ((HLOOKUP(B455,'Summary Table'!$C$139:$AJ$144,5,FALSE))*C455+(HLOOKUP(B456,'Summary Table'!$C$139:$AJ$144,5,FALSE))*C456+C453*D442+D492)/(C449)),((HLOOKUP(B455,'Summary Table'!$C$139:$AJ$144,5,FALSE))*C455+(HLOOKUP(B456,'Summary Table'!$C$139:$AJ$144,5,FALSE))*C456+HLOOKUP(B457,'Summary Table'!$C$139:$AJ$144,5,FALSE)*C457+C453*D442+D492)/(C449))</f>
        <v>#DIV/0!</v>
      </c>
    </row>
    <row r="503" spans="2:8" ht="23" thickBot="1">
      <c r="B503" s="99" t="s">
        <v>26</v>
      </c>
      <c r="C503" s="100"/>
      <c r="D503" s="101" t="e">
        <f>IF(B457="None", IF(B456="None",  IF(B455="None", (C453*D443+D493)/(C449), ((HLOOKUP(B455,'Summary Table'!$C$139:$AJ$144,6,FALSE))*C455+C453*D443+D493)/(C449)), ((HLOOKUP(B455,'Summary Table'!$C$139:$AJ$144,6,FALSE))*C455+(HLOOKUP(B456,'Summary Table'!$C$139:$AJ$144,6,FALSE))*C456+C453*D443+D493)/(C449)),((HLOOKUP(B455,'Summary Table'!$C$139:$AJ$144,6,FALSE))*C455+(HLOOKUP(B456,'Summary Table'!$C$139:$AJ$144,6,FALSE))*C456+HLOOKUP(B457,'Summary Table'!$C$139:$AJ$144,6,FALSE)*C457+C453*D443+D493)/(C449))</f>
        <v>#DIV/0!</v>
      </c>
    </row>
    <row r="504" spans="2:8" ht="23" thickTop="1">
      <c r="C504" s="32"/>
      <c r="D504" s="26"/>
    </row>
    <row r="505" spans="2:8" ht="23" thickBot="1">
      <c r="C505" s="32"/>
      <c r="D505" s="26"/>
    </row>
    <row r="506" spans="2:8" ht="25" thickTop="1">
      <c r="B506" s="146" t="s">
        <v>95</v>
      </c>
      <c r="C506" s="147">
        <v>1</v>
      </c>
      <c r="D506" s="148" t="str">
        <f>"/"&amp;B513&amp;""</f>
        <v>/</v>
      </c>
    </row>
    <row r="507" spans="2:8">
      <c r="B507" s="65"/>
      <c r="C507" s="5" t="s">
        <v>8</v>
      </c>
      <c r="D507" s="19" t="s">
        <v>9</v>
      </c>
    </row>
    <row r="508" spans="2:8">
      <c r="B508" s="21" t="s">
        <v>4</v>
      </c>
      <c r="C508" s="66"/>
      <c r="D508" s="67" t="s">
        <v>15</v>
      </c>
      <c r="E508" s="4"/>
      <c r="F508" s="4"/>
      <c r="G508" s="56"/>
      <c r="H508" s="57"/>
    </row>
    <row r="509" spans="2:8" ht="23" thickBot="1">
      <c r="B509" s="21" t="s">
        <v>27</v>
      </c>
      <c r="C509" s="66"/>
      <c r="D509" s="67" t="s">
        <v>15</v>
      </c>
      <c r="E509" s="3"/>
      <c r="F509" s="4"/>
      <c r="G509" s="55"/>
      <c r="H509" s="57"/>
    </row>
    <row r="510" spans="2:8" ht="23" thickBot="1">
      <c r="B510" s="68"/>
      <c r="C510" s="20"/>
      <c r="D510" s="69"/>
    </row>
    <row r="511" spans="2:8" ht="31" thickBot="1">
      <c r="B511" s="70" t="s">
        <v>7</v>
      </c>
      <c r="C511" s="71" t="s">
        <v>10</v>
      </c>
      <c r="D511" s="72" t="s">
        <v>9</v>
      </c>
    </row>
    <row r="512" spans="2:8">
      <c r="B512" s="73" t="s">
        <v>29</v>
      </c>
      <c r="C512" s="74"/>
      <c r="D512" s="75"/>
    </row>
    <row r="513" spans="2:4" ht="23" thickBot="1">
      <c r="B513" s="76"/>
      <c r="C513" s="77">
        <f>C508</f>
        <v>0</v>
      </c>
      <c r="D513" s="78" t="s">
        <v>15</v>
      </c>
    </row>
    <row r="514" spans="2:4">
      <c r="B514" s="73" t="s">
        <v>30</v>
      </c>
      <c r="C514" s="79"/>
      <c r="D514" s="75"/>
    </row>
    <row r="515" spans="2:4">
      <c r="B515" s="80" t="s">
        <v>36</v>
      </c>
      <c r="C515" s="81"/>
      <c r="D515" s="78" t="s">
        <v>15</v>
      </c>
    </row>
    <row r="516" spans="2:4">
      <c r="B516" s="80" t="s">
        <v>36</v>
      </c>
      <c r="C516" s="81"/>
      <c r="D516" s="78" t="s">
        <v>15</v>
      </c>
    </row>
    <row r="517" spans="2:4">
      <c r="B517" s="80" t="s">
        <v>36</v>
      </c>
      <c r="C517" s="81"/>
      <c r="D517" s="78" t="s">
        <v>15</v>
      </c>
    </row>
    <row r="518" spans="2:4">
      <c r="B518" s="82" t="s">
        <v>12</v>
      </c>
      <c r="C518" s="83"/>
      <c r="D518" s="84"/>
    </row>
    <row r="519" spans="2:4">
      <c r="B519" s="76"/>
      <c r="C519" s="81"/>
      <c r="D519" s="78" t="s">
        <v>15</v>
      </c>
    </row>
    <row r="520" spans="2:4">
      <c r="B520" s="76"/>
      <c r="C520" s="81"/>
      <c r="D520" s="78" t="s">
        <v>15</v>
      </c>
    </row>
    <row r="521" spans="2:4">
      <c r="B521" s="76"/>
      <c r="C521" s="81"/>
      <c r="D521" s="78" t="s">
        <v>15</v>
      </c>
    </row>
    <row r="522" spans="2:4">
      <c r="B522" s="76"/>
      <c r="C522" s="81"/>
      <c r="D522" s="78" t="s">
        <v>15</v>
      </c>
    </row>
    <row r="523" spans="2:4">
      <c r="B523" s="76"/>
      <c r="C523" s="81"/>
      <c r="D523" s="78" t="s">
        <v>15</v>
      </c>
    </row>
    <row r="524" spans="2:4">
      <c r="B524" s="76"/>
      <c r="C524" s="81"/>
      <c r="D524" s="78" t="s">
        <v>15</v>
      </c>
    </row>
    <row r="525" spans="2:4">
      <c r="B525" s="76"/>
      <c r="C525" s="81"/>
      <c r="D525" s="78" t="s">
        <v>15</v>
      </c>
    </row>
    <row r="526" spans="2:4">
      <c r="B526" s="76"/>
      <c r="C526" s="81"/>
      <c r="D526" s="78" t="s">
        <v>15</v>
      </c>
    </row>
    <row r="527" spans="2:4">
      <c r="B527" s="76"/>
      <c r="C527" s="81"/>
      <c r="D527" s="78" t="s">
        <v>15</v>
      </c>
    </row>
    <row r="528" spans="2:4">
      <c r="B528" s="82" t="s">
        <v>11</v>
      </c>
      <c r="C528" s="83"/>
      <c r="D528" s="84"/>
    </row>
    <row r="529" spans="2:4">
      <c r="B529" s="76"/>
      <c r="C529" s="85"/>
      <c r="D529" s="78" t="s">
        <v>15</v>
      </c>
    </row>
    <row r="530" spans="2:4">
      <c r="B530" s="76"/>
      <c r="C530" s="85"/>
      <c r="D530" s="78" t="s">
        <v>15</v>
      </c>
    </row>
    <row r="531" spans="2:4">
      <c r="B531" s="76"/>
      <c r="C531" s="85"/>
      <c r="D531" s="78" t="s">
        <v>15</v>
      </c>
    </row>
    <row r="532" spans="2:4">
      <c r="B532" s="76"/>
      <c r="C532" s="85"/>
      <c r="D532" s="78" t="s">
        <v>15</v>
      </c>
    </row>
    <row r="533" spans="2:4">
      <c r="B533" s="76"/>
      <c r="C533" s="85"/>
      <c r="D533" s="78" t="s">
        <v>15</v>
      </c>
    </row>
    <row r="534" spans="2:4">
      <c r="B534" s="76"/>
      <c r="C534" s="85"/>
      <c r="D534" s="78" t="s">
        <v>15</v>
      </c>
    </row>
    <row r="535" spans="2:4">
      <c r="B535" s="76"/>
      <c r="C535" s="85"/>
      <c r="D535" s="78" t="s">
        <v>15</v>
      </c>
    </row>
    <row r="536" spans="2:4">
      <c r="B536" s="76"/>
      <c r="C536" s="85"/>
      <c r="D536" s="78" t="s">
        <v>15</v>
      </c>
    </row>
    <row r="537" spans="2:4">
      <c r="B537" s="76"/>
      <c r="C537" s="85"/>
      <c r="D537" s="78" t="s">
        <v>15</v>
      </c>
    </row>
    <row r="538" spans="2:4">
      <c r="B538" s="82" t="s">
        <v>13</v>
      </c>
      <c r="C538" s="83"/>
      <c r="D538" s="84"/>
    </row>
    <row r="539" spans="2:4">
      <c r="B539" s="86"/>
      <c r="C539" s="85"/>
      <c r="D539" s="78" t="s">
        <v>15</v>
      </c>
    </row>
    <row r="540" spans="2:4">
      <c r="B540" s="86"/>
      <c r="C540" s="85"/>
      <c r="D540" s="78" t="s">
        <v>15</v>
      </c>
    </row>
    <row r="541" spans="2:4">
      <c r="B541" s="86"/>
      <c r="C541" s="85"/>
      <c r="D541" s="78" t="s">
        <v>15</v>
      </c>
    </row>
    <row r="542" spans="2:4">
      <c r="B542" s="86"/>
      <c r="C542" s="85"/>
      <c r="D542" s="78" t="s">
        <v>15</v>
      </c>
    </row>
    <row r="543" spans="2:4">
      <c r="B543" s="86"/>
      <c r="C543" s="85"/>
      <c r="D543" s="78" t="s">
        <v>15</v>
      </c>
    </row>
    <row r="544" spans="2:4">
      <c r="B544" s="86"/>
      <c r="C544" s="85"/>
      <c r="D544" s="78" t="s">
        <v>15</v>
      </c>
    </row>
    <row r="545" spans="2:4">
      <c r="B545" s="86"/>
      <c r="C545" s="85"/>
      <c r="D545" s="78" t="s">
        <v>15</v>
      </c>
    </row>
    <row r="546" spans="2:4">
      <c r="B546" s="86"/>
      <c r="C546" s="85"/>
      <c r="D546" s="78" t="s">
        <v>15</v>
      </c>
    </row>
    <row r="547" spans="2:4" ht="23" thickBot="1">
      <c r="B547" s="87"/>
      <c r="C547" s="88"/>
      <c r="D547" s="89" t="s">
        <v>15</v>
      </c>
    </row>
    <row r="548" spans="2:4" ht="23" thickBot="1">
      <c r="B548" s="9"/>
      <c r="C548" s="10"/>
      <c r="D548" s="11"/>
    </row>
    <row r="549" spans="2:4" ht="25" thickBot="1">
      <c r="B549" s="149" t="s">
        <v>96</v>
      </c>
      <c r="C549" s="150"/>
      <c r="D549" s="151"/>
    </row>
    <row r="550" spans="2:4">
      <c r="B550" s="15" t="s">
        <v>0</v>
      </c>
      <c r="C550" s="16"/>
      <c r="D550" s="90">
        <f>SUM(C513:C517)</f>
        <v>0</v>
      </c>
    </row>
    <row r="551" spans="2:4">
      <c r="B551" s="17" t="s">
        <v>1</v>
      </c>
      <c r="C551" s="18"/>
      <c r="D551" s="91">
        <f>SUM(C519:C527)</f>
        <v>0</v>
      </c>
    </row>
    <row r="552" spans="2:4">
      <c r="B552" s="17" t="s">
        <v>2</v>
      </c>
      <c r="C552" s="18"/>
      <c r="D552" s="91">
        <f>SUM(C529:C537)</f>
        <v>0</v>
      </c>
    </row>
    <row r="553" spans="2:4" ht="23" thickBot="1">
      <c r="B553" s="22" t="s">
        <v>3</v>
      </c>
      <c r="C553" s="23"/>
      <c r="D553" s="92">
        <f>SUM(C539:C547)</f>
        <v>0</v>
      </c>
    </row>
    <row r="554" spans="2:4" ht="23" thickTop="1">
      <c r="B554" s="36" t="s">
        <v>6</v>
      </c>
      <c r="C554" s="37"/>
      <c r="D554" s="24" t="e">
        <f>(D550+D551+D552+D553)/C509</f>
        <v>#DIV/0!</v>
      </c>
    </row>
    <row r="555" spans="2:4">
      <c r="B555" s="13" t="s">
        <v>19</v>
      </c>
      <c r="C555" s="14"/>
      <c r="D555" s="12" t="e">
        <f>(D550+D551+D552)/C509</f>
        <v>#DIV/0!</v>
      </c>
    </row>
    <row r="556" spans="2:4">
      <c r="B556" s="13" t="s">
        <v>20</v>
      </c>
      <c r="C556" s="14"/>
      <c r="D556" s="12" t="e">
        <f>(D550+D551)/C509</f>
        <v>#DIV/0!</v>
      </c>
    </row>
    <row r="557" spans="2:4">
      <c r="B557" s="13" t="s">
        <v>21</v>
      </c>
      <c r="C557" s="14"/>
      <c r="D557" s="12" t="e">
        <f>D552/C509</f>
        <v>#DIV/0!</v>
      </c>
    </row>
    <row r="558" spans="2:4" ht="23" thickBot="1">
      <c r="B558" s="38" t="s">
        <v>22</v>
      </c>
      <c r="C558" s="39"/>
      <c r="D558" s="8" t="e">
        <f>D553/C509</f>
        <v>#DIV/0!</v>
      </c>
    </row>
    <row r="559" spans="2:4" ht="23" thickTop="1">
      <c r="B559" s="93" t="s">
        <v>14</v>
      </c>
      <c r="C559" s="94"/>
      <c r="D559" s="95" t="e">
        <f>IF(B517="None", IF(B516="None",  IF(B515="None", (C513*D499+D551+D552+D553)/(C509), ((HLOOKUP(B515,'Summary Table'!$C$139:$AJ$144,2,FALSE))*C515+C513*D499+D551+D552+D553)/(C509)), ((HLOOKUP(B515,'Summary Table'!$C$139:$AJ$144,2,FALSE))*C515+(HLOOKUP(B516,'Summary Table'!$C$139:$AJ$144,2,FALSE))*C516+C513*D499+D551+D552+D553)/(C509)),((HLOOKUP(B515,'Summary Table'!$C$139:$AJ$144,2,FALSE))*C515+(HLOOKUP(B516,'Summary Table'!$C$139:$AJ$144,2,FALSE))*C516+HLOOKUP(B517,'Summary Table'!$C$139:$AJ$144,2,FALSE)*C517+C513*D499+D551+D552+D553)/(C509))</f>
        <v>#DIV/0!</v>
      </c>
    </row>
    <row r="560" spans="2:4">
      <c r="B560" s="96" t="s">
        <v>23</v>
      </c>
      <c r="C560" s="97"/>
      <c r="D560" s="98" t="e">
        <f>IF(B517="None", IF(B516="None",  IF(B515="None", (D550*D500+D551+D552)/C509, ((HLOOKUP(B515,'Summary Table'!$C$139:$AJ$144,3,FALSE))*C515+C513*D500+D551+D552)/(C509)), ((HLOOKUP(B515,'Summary Table'!$C$139:$AJ$144,3,FALSE))*C515+(HLOOKUP(B516,'Summary Table'!$C$139:$AJ$144,3,FALSE))*C516+C513*D500+D551+D552)/(C509)),((HLOOKUP(B515,'Summary Table'!$C$139:$AJ$144,3,FALSE))*C515+(HLOOKUP(B516,'Summary Table'!$C$139:$AJ$144,3,FALSE))*C516+HLOOKUP(B517,'Summary Table'!$C$139:$AJ$144,3,FALSE)*C517+C513*D500+D551+D552)/(C509))</f>
        <v>#DIV/0!</v>
      </c>
    </row>
    <row r="561" spans="2:8">
      <c r="B561" s="96" t="s">
        <v>24</v>
      </c>
      <c r="C561" s="97"/>
      <c r="D561" s="98" t="e">
        <f>IF(B517="None", IF(B516="None",  IF(B515="None", (C513*D501+D551)/(C509), ((HLOOKUP(B515,'Summary Table'!$C$139:$AJ$144,4,FALSE))*C515+C513*D501+D551)/(C509)), ((HLOOKUP(B515,'Summary Table'!$C$139:$AJ$144,4,FALSE))*C515+(HLOOKUP(B516,'Summary Table'!$C$139:$AJ$144,4,FALSE))*C516+C513*D501+D551)/(C509)),((HLOOKUP(B515,'Summary Table'!$C$139:$AJ$144,4,FALSE))*C515+(HLOOKUP(B516,'Summary Table'!$C$139:$AJ$144,4,FALSE))*C516+HLOOKUP(B517,'Summary Table'!$C$139:$AJ$144,4,FALSE)*C517+C513*D501+D551)/(C509))</f>
        <v>#DIV/0!</v>
      </c>
    </row>
    <row r="562" spans="2:8">
      <c r="B562" s="96" t="s">
        <v>25</v>
      </c>
      <c r="C562" s="97"/>
      <c r="D562" s="98" t="e">
        <f>IF(B517="None", IF(B516="None",  IF(B515="None", (C513*D502+D552)/(C509), ((HLOOKUP(B515,'Summary Table'!$C$139:$AJ$144,5,FALSE))*C515+C513*D502+D552)/(C509)), ((HLOOKUP(B515,'Summary Table'!$C$139:$AJ$144,5,FALSE))*C515+(HLOOKUP(B516,'Summary Table'!$C$139:$AJ$144,5,FALSE))*C516+C513*D502+D552)/(C509)),((HLOOKUP(B515,'Summary Table'!$C$139:$AJ$144,5,FALSE))*C515+(HLOOKUP(B516,'Summary Table'!$C$139:$AJ$144,5,FALSE))*C516+HLOOKUP(B517,'Summary Table'!$C$139:$AJ$144,5,FALSE)*C517+C513*D502+D552)/(C509))</f>
        <v>#DIV/0!</v>
      </c>
    </row>
    <row r="563" spans="2:8" ht="23" thickBot="1">
      <c r="B563" s="99" t="s">
        <v>26</v>
      </c>
      <c r="C563" s="100"/>
      <c r="D563" s="101" t="e">
        <f>IF(B517="None", IF(B516="None",  IF(B515="None", (C513*D503+D553)/(C509), ((HLOOKUP(B515,'Summary Table'!$C$139:$AJ$144,6,FALSE))*C515+C513*D503+D553)/(C509)), ((HLOOKUP(B515,'Summary Table'!$C$139:$AJ$144,6,FALSE))*C515+(HLOOKUP(B516,'Summary Table'!$C$139:$AJ$144,6,FALSE))*C516+C513*D503+D553)/(C509)),((HLOOKUP(B515,'Summary Table'!$C$139:$AJ$144,6,FALSE))*C515+(HLOOKUP(B516,'Summary Table'!$C$139:$AJ$144,6,FALSE))*C516+HLOOKUP(B517,'Summary Table'!$C$139:$AJ$144,6,FALSE)*C517+C513*D503+D553)/(C509))</f>
        <v>#DIV/0!</v>
      </c>
    </row>
    <row r="564" spans="2:8" ht="23" thickTop="1">
      <c r="C564" s="32"/>
      <c r="D564" s="26"/>
    </row>
    <row r="565" spans="2:8" ht="23" thickBot="1">
      <c r="C565" s="32"/>
      <c r="D565" s="26"/>
    </row>
    <row r="566" spans="2:8" ht="25" thickTop="1">
      <c r="B566" s="146" t="s">
        <v>97</v>
      </c>
      <c r="C566" s="147">
        <v>1</v>
      </c>
      <c r="D566" s="148" t="str">
        <f>"/"&amp;B573&amp;""</f>
        <v>/</v>
      </c>
    </row>
    <row r="567" spans="2:8">
      <c r="B567" s="65"/>
      <c r="C567" s="5" t="s">
        <v>8</v>
      </c>
      <c r="D567" s="19" t="s">
        <v>9</v>
      </c>
    </row>
    <row r="568" spans="2:8">
      <c r="B568" s="21" t="s">
        <v>4</v>
      </c>
      <c r="C568" s="66"/>
      <c r="D568" s="67" t="s">
        <v>15</v>
      </c>
      <c r="E568" s="4"/>
      <c r="F568" s="4"/>
      <c r="G568" s="56"/>
      <c r="H568" s="57"/>
    </row>
    <row r="569" spans="2:8" ht="23" thickBot="1">
      <c r="B569" s="21" t="s">
        <v>27</v>
      </c>
      <c r="C569" s="66"/>
      <c r="D569" s="67" t="s">
        <v>15</v>
      </c>
      <c r="E569" s="3"/>
      <c r="F569" s="4"/>
      <c r="G569" s="55"/>
      <c r="H569" s="57"/>
    </row>
    <row r="570" spans="2:8" ht="23" thickBot="1">
      <c r="B570" s="68"/>
      <c r="C570" s="20"/>
      <c r="D570" s="69"/>
    </row>
    <row r="571" spans="2:8" ht="31" thickBot="1">
      <c r="B571" s="70" t="s">
        <v>7</v>
      </c>
      <c r="C571" s="71" t="s">
        <v>10</v>
      </c>
      <c r="D571" s="72" t="s">
        <v>9</v>
      </c>
    </row>
    <row r="572" spans="2:8">
      <c r="B572" s="73" t="s">
        <v>29</v>
      </c>
      <c r="C572" s="74"/>
      <c r="D572" s="75"/>
    </row>
    <row r="573" spans="2:8" ht="23" thickBot="1">
      <c r="B573" s="76"/>
      <c r="C573" s="77">
        <f>C568</f>
        <v>0</v>
      </c>
      <c r="D573" s="78" t="s">
        <v>15</v>
      </c>
    </row>
    <row r="574" spans="2:8">
      <c r="B574" s="73" t="s">
        <v>30</v>
      </c>
      <c r="C574" s="79"/>
      <c r="D574" s="75"/>
    </row>
    <row r="575" spans="2:8">
      <c r="B575" s="80" t="s">
        <v>36</v>
      </c>
      <c r="C575" s="81"/>
      <c r="D575" s="78" t="s">
        <v>15</v>
      </c>
    </row>
    <row r="576" spans="2:8">
      <c r="B576" s="80" t="s">
        <v>36</v>
      </c>
      <c r="C576" s="81"/>
      <c r="D576" s="78" t="s">
        <v>15</v>
      </c>
    </row>
    <row r="577" spans="2:4">
      <c r="B577" s="80" t="s">
        <v>36</v>
      </c>
      <c r="C577" s="81"/>
      <c r="D577" s="78" t="s">
        <v>15</v>
      </c>
    </row>
    <row r="578" spans="2:4">
      <c r="B578" s="82" t="s">
        <v>12</v>
      </c>
      <c r="C578" s="83"/>
      <c r="D578" s="84"/>
    </row>
    <row r="579" spans="2:4">
      <c r="B579" s="76"/>
      <c r="C579" s="81"/>
      <c r="D579" s="78" t="s">
        <v>15</v>
      </c>
    </row>
    <row r="580" spans="2:4">
      <c r="B580" s="76"/>
      <c r="C580" s="81"/>
      <c r="D580" s="78" t="s">
        <v>15</v>
      </c>
    </row>
    <row r="581" spans="2:4">
      <c r="B581" s="76"/>
      <c r="C581" s="81"/>
      <c r="D581" s="78" t="s">
        <v>15</v>
      </c>
    </row>
    <row r="582" spans="2:4">
      <c r="B582" s="76"/>
      <c r="C582" s="81"/>
      <c r="D582" s="78" t="s">
        <v>15</v>
      </c>
    </row>
    <row r="583" spans="2:4">
      <c r="B583" s="76"/>
      <c r="C583" s="81"/>
      <c r="D583" s="78" t="s">
        <v>15</v>
      </c>
    </row>
    <row r="584" spans="2:4">
      <c r="B584" s="76"/>
      <c r="C584" s="81"/>
      <c r="D584" s="78" t="s">
        <v>15</v>
      </c>
    </row>
    <row r="585" spans="2:4">
      <c r="B585" s="76"/>
      <c r="C585" s="81"/>
      <c r="D585" s="78" t="s">
        <v>15</v>
      </c>
    </row>
    <row r="586" spans="2:4">
      <c r="B586" s="76"/>
      <c r="C586" s="81"/>
      <c r="D586" s="78" t="s">
        <v>15</v>
      </c>
    </row>
    <row r="587" spans="2:4">
      <c r="B587" s="76"/>
      <c r="C587" s="81"/>
      <c r="D587" s="78" t="s">
        <v>15</v>
      </c>
    </row>
    <row r="588" spans="2:4">
      <c r="B588" s="82" t="s">
        <v>11</v>
      </c>
      <c r="C588" s="83"/>
      <c r="D588" s="84"/>
    </row>
    <row r="589" spans="2:4">
      <c r="B589" s="76"/>
      <c r="C589" s="85"/>
      <c r="D589" s="78" t="s">
        <v>15</v>
      </c>
    </row>
    <row r="590" spans="2:4">
      <c r="B590" s="76"/>
      <c r="C590" s="85"/>
      <c r="D590" s="78" t="s">
        <v>15</v>
      </c>
    </row>
    <row r="591" spans="2:4">
      <c r="B591" s="76"/>
      <c r="C591" s="85"/>
      <c r="D591" s="78" t="s">
        <v>15</v>
      </c>
    </row>
    <row r="592" spans="2:4">
      <c r="B592" s="76"/>
      <c r="C592" s="85"/>
      <c r="D592" s="78" t="s">
        <v>15</v>
      </c>
    </row>
    <row r="593" spans="2:4">
      <c r="B593" s="76"/>
      <c r="C593" s="85"/>
      <c r="D593" s="78" t="s">
        <v>15</v>
      </c>
    </row>
    <row r="594" spans="2:4">
      <c r="B594" s="76"/>
      <c r="C594" s="85"/>
      <c r="D594" s="78" t="s">
        <v>15</v>
      </c>
    </row>
    <row r="595" spans="2:4">
      <c r="B595" s="76"/>
      <c r="C595" s="85"/>
      <c r="D595" s="78" t="s">
        <v>15</v>
      </c>
    </row>
    <row r="596" spans="2:4">
      <c r="B596" s="76"/>
      <c r="C596" s="85"/>
      <c r="D596" s="78" t="s">
        <v>15</v>
      </c>
    </row>
    <row r="597" spans="2:4">
      <c r="B597" s="76"/>
      <c r="C597" s="85"/>
      <c r="D597" s="78" t="s">
        <v>15</v>
      </c>
    </row>
    <row r="598" spans="2:4">
      <c r="B598" s="82" t="s">
        <v>13</v>
      </c>
      <c r="C598" s="83"/>
      <c r="D598" s="84"/>
    </row>
    <row r="599" spans="2:4">
      <c r="B599" s="86"/>
      <c r="C599" s="85"/>
      <c r="D599" s="78" t="s">
        <v>15</v>
      </c>
    </row>
    <row r="600" spans="2:4">
      <c r="B600" s="86"/>
      <c r="C600" s="85"/>
      <c r="D600" s="78" t="s">
        <v>15</v>
      </c>
    </row>
    <row r="601" spans="2:4">
      <c r="B601" s="86"/>
      <c r="C601" s="85"/>
      <c r="D601" s="78" t="s">
        <v>15</v>
      </c>
    </row>
    <row r="602" spans="2:4">
      <c r="B602" s="86"/>
      <c r="C602" s="85"/>
      <c r="D602" s="78" t="s">
        <v>15</v>
      </c>
    </row>
    <row r="603" spans="2:4">
      <c r="B603" s="86"/>
      <c r="C603" s="85"/>
      <c r="D603" s="78" t="s">
        <v>15</v>
      </c>
    </row>
    <row r="604" spans="2:4">
      <c r="B604" s="86"/>
      <c r="C604" s="85"/>
      <c r="D604" s="78" t="s">
        <v>15</v>
      </c>
    </row>
    <row r="605" spans="2:4">
      <c r="B605" s="86"/>
      <c r="C605" s="85"/>
      <c r="D605" s="78" t="s">
        <v>15</v>
      </c>
    </row>
    <row r="606" spans="2:4">
      <c r="B606" s="86"/>
      <c r="C606" s="85"/>
      <c r="D606" s="78" t="s">
        <v>15</v>
      </c>
    </row>
    <row r="607" spans="2:4" ht="23" thickBot="1">
      <c r="B607" s="87"/>
      <c r="C607" s="88"/>
      <c r="D607" s="89" t="s">
        <v>15</v>
      </c>
    </row>
    <row r="608" spans="2:4" ht="23" thickBot="1">
      <c r="B608" s="9"/>
      <c r="C608" s="10"/>
      <c r="D608" s="11"/>
    </row>
    <row r="609" spans="2:4" ht="25" thickBot="1">
      <c r="B609" s="149" t="s">
        <v>98</v>
      </c>
      <c r="C609" s="150"/>
      <c r="D609" s="151"/>
    </row>
    <row r="610" spans="2:4">
      <c r="B610" s="15" t="s">
        <v>0</v>
      </c>
      <c r="C610" s="16"/>
      <c r="D610" s="90">
        <f>SUM(C573:C577)</f>
        <v>0</v>
      </c>
    </row>
    <row r="611" spans="2:4">
      <c r="B611" s="17" t="s">
        <v>1</v>
      </c>
      <c r="C611" s="18"/>
      <c r="D611" s="91">
        <f>SUM(C579:C587)</f>
        <v>0</v>
      </c>
    </row>
    <row r="612" spans="2:4">
      <c r="B612" s="17" t="s">
        <v>2</v>
      </c>
      <c r="C612" s="18"/>
      <c r="D612" s="91">
        <f>SUM(C589:C597)</f>
        <v>0</v>
      </c>
    </row>
    <row r="613" spans="2:4" ht="23" thickBot="1">
      <c r="B613" s="22" t="s">
        <v>3</v>
      </c>
      <c r="C613" s="23"/>
      <c r="D613" s="92">
        <f>SUM(C599:C607)</f>
        <v>0</v>
      </c>
    </row>
    <row r="614" spans="2:4" ht="23" thickTop="1">
      <c r="B614" s="36" t="s">
        <v>6</v>
      </c>
      <c r="C614" s="37"/>
      <c r="D614" s="24" t="e">
        <f>(D610+D611+D612+D613)/C569</f>
        <v>#DIV/0!</v>
      </c>
    </row>
    <row r="615" spans="2:4">
      <c r="B615" s="13" t="s">
        <v>19</v>
      </c>
      <c r="C615" s="14"/>
      <c r="D615" s="12" t="e">
        <f>(D610+D611+D612)/C569</f>
        <v>#DIV/0!</v>
      </c>
    </row>
    <row r="616" spans="2:4">
      <c r="B616" s="13" t="s">
        <v>20</v>
      </c>
      <c r="C616" s="14"/>
      <c r="D616" s="12" t="e">
        <f>(D610+D611)/C569</f>
        <v>#DIV/0!</v>
      </c>
    </row>
    <row r="617" spans="2:4">
      <c r="B617" s="13" t="s">
        <v>21</v>
      </c>
      <c r="C617" s="14"/>
      <c r="D617" s="12" t="e">
        <f>D612/C569</f>
        <v>#DIV/0!</v>
      </c>
    </row>
    <row r="618" spans="2:4" ht="23" thickBot="1">
      <c r="B618" s="38" t="s">
        <v>22</v>
      </c>
      <c r="C618" s="39"/>
      <c r="D618" s="8" t="e">
        <f>D613/C569</f>
        <v>#DIV/0!</v>
      </c>
    </row>
    <row r="619" spans="2:4" ht="23" thickTop="1">
      <c r="B619" s="93" t="s">
        <v>14</v>
      </c>
      <c r="C619" s="94"/>
      <c r="D619" s="95" t="e">
        <f>IF(B577="None", IF(B576="None",  IF(B575="None", (C573*D559+D611+D612+D613)/(C569), ((HLOOKUP(B575,'Summary Table'!$C$139:$AJ$144,2,FALSE))*C575+C573*D559+D611+D612+D613)/(C569)), ((HLOOKUP(B575,'Summary Table'!$C$139:$AJ$144,2,FALSE))*C575+(HLOOKUP(B576,'Summary Table'!$C$139:$AJ$144,2,FALSE))*C576+C573*D559+D611+D612+D613)/(C569)),((HLOOKUP(B575,'Summary Table'!$C$139:$AJ$144,2,FALSE))*C575+(HLOOKUP(B576,'Summary Table'!$C$139:$AJ$144,2,FALSE))*C576+HLOOKUP(B577,'Summary Table'!$C$139:$AJ$144,2,FALSE)*C577+C573*D559+D611+D612+D613)/(C569))</f>
        <v>#DIV/0!</v>
      </c>
    </row>
    <row r="620" spans="2:4">
      <c r="B620" s="96" t="s">
        <v>23</v>
      </c>
      <c r="C620" s="97"/>
      <c r="D620" s="98" t="e">
        <f>IF(B577="None", IF(B576="None",  IF(B575="None", (D610*D560+D611+D612)/C569, ((HLOOKUP(B575,'Summary Table'!$C$139:$AJ$144,3,FALSE))*C575+C573*D560+D611+D612)/(C569)), ((HLOOKUP(B575,'Summary Table'!$C$139:$AJ$144,3,FALSE))*C575+(HLOOKUP(B576,'Summary Table'!$C$139:$AJ$144,3,FALSE))*C576+C573*D560+D611+D612)/(C569)),((HLOOKUP(B575,'Summary Table'!$C$139:$AJ$144,3,FALSE))*C575+(HLOOKUP(B576,'Summary Table'!$C$139:$AJ$144,3,FALSE))*C576+HLOOKUP(B577,'Summary Table'!$C$139:$AJ$144,3,FALSE)*C577+C573*D560+D611+D612)/(C569))</f>
        <v>#DIV/0!</v>
      </c>
    </row>
    <row r="621" spans="2:4">
      <c r="B621" s="96" t="s">
        <v>24</v>
      </c>
      <c r="C621" s="97"/>
      <c r="D621" s="98" t="e">
        <f>IF(B577="None", IF(B576="None",  IF(B575="None", (C573*D561+D611)/(C569), ((HLOOKUP(B575,'Summary Table'!$C$139:$AJ$144,4,FALSE))*C575+C573*D561+D611)/(C569)), ((HLOOKUP(B575,'Summary Table'!$C$139:$AJ$144,4,FALSE))*C575+(HLOOKUP(B576,'Summary Table'!$C$139:$AJ$144,4,FALSE))*C576+C573*D561+D611)/(C569)),((HLOOKUP(B575,'Summary Table'!$C$139:$AJ$144,4,FALSE))*C575+(HLOOKUP(B576,'Summary Table'!$C$139:$AJ$144,4,FALSE))*C576+HLOOKUP(B577,'Summary Table'!$C$139:$AJ$144,4,FALSE)*C577+C573*D561+D611)/(C569))</f>
        <v>#DIV/0!</v>
      </c>
    </row>
    <row r="622" spans="2:4">
      <c r="B622" s="96" t="s">
        <v>25</v>
      </c>
      <c r="C622" s="97"/>
      <c r="D622" s="98" t="e">
        <f>IF(B577="None", IF(B576="None",  IF(B575="None", (C573*D562+D612)/(C569), ((HLOOKUP(B575,'Summary Table'!$C$139:$AJ$144,5,FALSE))*C575+C573*D562+D612)/(C569)), ((HLOOKUP(B575,'Summary Table'!$C$139:$AJ$144,5,FALSE))*C575+(HLOOKUP(B576,'Summary Table'!$C$139:$AJ$144,5,FALSE))*C576+C573*D562+D612)/(C569)),((HLOOKUP(B575,'Summary Table'!$C$139:$AJ$144,5,FALSE))*C575+(HLOOKUP(B576,'Summary Table'!$C$139:$AJ$144,5,FALSE))*C576+HLOOKUP(B577,'Summary Table'!$C$139:$AJ$144,5,FALSE)*C577+C573*D562+D612)/(C569))</f>
        <v>#DIV/0!</v>
      </c>
    </row>
    <row r="623" spans="2:4" ht="23" thickBot="1">
      <c r="B623" s="99" t="s">
        <v>26</v>
      </c>
      <c r="C623" s="100"/>
      <c r="D623" s="101" t="e">
        <f>IF(B577="None", IF(B576="None",  IF(B575="None", (C573*D563+D613)/(C569), ((HLOOKUP(B575,'Summary Table'!$C$139:$AJ$144,6,FALSE))*C575+C573*D563+D613)/(C569)), ((HLOOKUP(B575,'Summary Table'!$C$139:$AJ$144,6,FALSE))*C575+(HLOOKUP(B576,'Summary Table'!$C$139:$AJ$144,6,FALSE))*C576+C573*D563+D613)/(C569)),((HLOOKUP(B575,'Summary Table'!$C$139:$AJ$144,6,FALSE))*C575+(HLOOKUP(B576,'Summary Table'!$C$139:$AJ$144,6,FALSE))*C576+HLOOKUP(B577,'Summary Table'!$C$139:$AJ$144,6,FALSE)*C577+C573*D563+D613)/(C569))</f>
        <v>#DIV/0!</v>
      </c>
    </row>
    <row r="624" spans="2:4" ht="23" thickTop="1">
      <c r="B624" s="3"/>
      <c r="C624" s="7"/>
      <c r="D624" s="26"/>
    </row>
    <row r="625" spans="2:8" ht="23" thickBot="1">
      <c r="B625" s="3"/>
      <c r="C625" s="7"/>
      <c r="D625" s="26"/>
    </row>
    <row r="626" spans="2:8" ht="25" thickTop="1">
      <c r="B626" s="146" t="s">
        <v>99</v>
      </c>
      <c r="C626" s="147">
        <v>1</v>
      </c>
      <c r="D626" s="148" t="str">
        <f>"/"&amp;B633&amp;""</f>
        <v>/</v>
      </c>
    </row>
    <row r="627" spans="2:8">
      <c r="B627" s="65"/>
      <c r="C627" s="5" t="s">
        <v>8</v>
      </c>
      <c r="D627" s="19" t="s">
        <v>9</v>
      </c>
    </row>
    <row r="628" spans="2:8">
      <c r="B628" s="21" t="s">
        <v>4</v>
      </c>
      <c r="C628" s="66"/>
      <c r="D628" s="67" t="s">
        <v>15</v>
      </c>
      <c r="E628" s="4"/>
      <c r="F628" s="4"/>
      <c r="G628" s="56"/>
      <c r="H628" s="57"/>
    </row>
    <row r="629" spans="2:8" ht="23" thickBot="1">
      <c r="B629" s="21" t="s">
        <v>27</v>
      </c>
      <c r="C629" s="66"/>
      <c r="D629" s="67" t="s">
        <v>15</v>
      </c>
      <c r="E629" s="3"/>
      <c r="F629" s="4"/>
      <c r="G629" s="55"/>
      <c r="H629" s="57"/>
    </row>
    <row r="630" spans="2:8" ht="23" thickBot="1">
      <c r="B630" s="68"/>
      <c r="C630" s="20"/>
      <c r="D630" s="69"/>
    </row>
    <row r="631" spans="2:8" ht="31" thickBot="1">
      <c r="B631" s="70" t="s">
        <v>7</v>
      </c>
      <c r="C631" s="71" t="s">
        <v>10</v>
      </c>
      <c r="D631" s="72" t="s">
        <v>9</v>
      </c>
    </row>
    <row r="632" spans="2:8">
      <c r="B632" s="73" t="s">
        <v>29</v>
      </c>
      <c r="C632" s="74"/>
      <c r="D632" s="75"/>
    </row>
    <row r="633" spans="2:8" ht="23" thickBot="1">
      <c r="B633" s="76"/>
      <c r="C633" s="77">
        <f>C628</f>
        <v>0</v>
      </c>
      <c r="D633" s="78" t="s">
        <v>15</v>
      </c>
    </row>
    <row r="634" spans="2:8">
      <c r="B634" s="73" t="s">
        <v>30</v>
      </c>
      <c r="C634" s="79"/>
      <c r="D634" s="75"/>
    </row>
    <row r="635" spans="2:8">
      <c r="B635" s="80" t="s">
        <v>36</v>
      </c>
      <c r="C635" s="81"/>
      <c r="D635" s="78" t="s">
        <v>15</v>
      </c>
    </row>
    <row r="636" spans="2:8">
      <c r="B636" s="80" t="s">
        <v>36</v>
      </c>
      <c r="C636" s="81"/>
      <c r="D636" s="78" t="s">
        <v>15</v>
      </c>
    </row>
    <row r="637" spans="2:8">
      <c r="B637" s="80" t="s">
        <v>36</v>
      </c>
      <c r="C637" s="81"/>
      <c r="D637" s="78" t="s">
        <v>15</v>
      </c>
    </row>
    <row r="638" spans="2:8">
      <c r="B638" s="82" t="s">
        <v>12</v>
      </c>
      <c r="C638" s="83"/>
      <c r="D638" s="84"/>
    </row>
    <row r="639" spans="2:8">
      <c r="B639" s="76"/>
      <c r="C639" s="81"/>
      <c r="D639" s="78" t="s">
        <v>15</v>
      </c>
    </row>
    <row r="640" spans="2:8">
      <c r="B640" s="76"/>
      <c r="C640" s="81"/>
      <c r="D640" s="78" t="s">
        <v>15</v>
      </c>
    </row>
    <row r="641" spans="2:4">
      <c r="B641" s="76"/>
      <c r="C641" s="81"/>
      <c r="D641" s="78" t="s">
        <v>15</v>
      </c>
    </row>
    <row r="642" spans="2:4">
      <c r="B642" s="76"/>
      <c r="C642" s="81"/>
      <c r="D642" s="78" t="s">
        <v>15</v>
      </c>
    </row>
    <row r="643" spans="2:4">
      <c r="B643" s="76"/>
      <c r="C643" s="81"/>
      <c r="D643" s="78" t="s">
        <v>15</v>
      </c>
    </row>
    <row r="644" spans="2:4">
      <c r="B644" s="76"/>
      <c r="C644" s="81"/>
      <c r="D644" s="78" t="s">
        <v>15</v>
      </c>
    </row>
    <row r="645" spans="2:4">
      <c r="B645" s="76"/>
      <c r="C645" s="81"/>
      <c r="D645" s="78" t="s">
        <v>15</v>
      </c>
    </row>
    <row r="646" spans="2:4">
      <c r="B646" s="76"/>
      <c r="C646" s="81"/>
      <c r="D646" s="78" t="s">
        <v>15</v>
      </c>
    </row>
    <row r="647" spans="2:4">
      <c r="B647" s="76"/>
      <c r="C647" s="81"/>
      <c r="D647" s="78" t="s">
        <v>15</v>
      </c>
    </row>
    <row r="648" spans="2:4">
      <c r="B648" s="82" t="s">
        <v>11</v>
      </c>
      <c r="C648" s="83"/>
      <c r="D648" s="84"/>
    </row>
    <row r="649" spans="2:4">
      <c r="B649" s="76"/>
      <c r="C649" s="85"/>
      <c r="D649" s="78" t="s">
        <v>15</v>
      </c>
    </row>
    <row r="650" spans="2:4">
      <c r="B650" s="76"/>
      <c r="C650" s="85"/>
      <c r="D650" s="78" t="s">
        <v>15</v>
      </c>
    </row>
    <row r="651" spans="2:4">
      <c r="B651" s="76"/>
      <c r="C651" s="85"/>
      <c r="D651" s="78" t="s">
        <v>15</v>
      </c>
    </row>
    <row r="652" spans="2:4">
      <c r="B652" s="76"/>
      <c r="C652" s="85"/>
      <c r="D652" s="78" t="s">
        <v>15</v>
      </c>
    </row>
    <row r="653" spans="2:4">
      <c r="B653" s="76"/>
      <c r="C653" s="85"/>
      <c r="D653" s="78" t="s">
        <v>15</v>
      </c>
    </row>
    <row r="654" spans="2:4">
      <c r="B654" s="76"/>
      <c r="C654" s="85"/>
      <c r="D654" s="78" t="s">
        <v>15</v>
      </c>
    </row>
    <row r="655" spans="2:4">
      <c r="B655" s="76"/>
      <c r="C655" s="85"/>
      <c r="D655" s="78" t="s">
        <v>15</v>
      </c>
    </row>
    <row r="656" spans="2:4">
      <c r="B656" s="76"/>
      <c r="C656" s="85"/>
      <c r="D656" s="78" t="s">
        <v>15</v>
      </c>
    </row>
    <row r="657" spans="2:4">
      <c r="B657" s="76"/>
      <c r="C657" s="85"/>
      <c r="D657" s="78" t="s">
        <v>15</v>
      </c>
    </row>
    <row r="658" spans="2:4">
      <c r="B658" s="82" t="s">
        <v>13</v>
      </c>
      <c r="C658" s="83"/>
      <c r="D658" s="84"/>
    </row>
    <row r="659" spans="2:4">
      <c r="B659" s="86"/>
      <c r="C659" s="85"/>
      <c r="D659" s="78" t="s">
        <v>15</v>
      </c>
    </row>
    <row r="660" spans="2:4">
      <c r="B660" s="86"/>
      <c r="C660" s="85"/>
      <c r="D660" s="78" t="s">
        <v>15</v>
      </c>
    </row>
    <row r="661" spans="2:4">
      <c r="B661" s="86"/>
      <c r="C661" s="85"/>
      <c r="D661" s="78" t="s">
        <v>15</v>
      </c>
    </row>
    <row r="662" spans="2:4">
      <c r="B662" s="86"/>
      <c r="C662" s="85"/>
      <c r="D662" s="78" t="s">
        <v>15</v>
      </c>
    </row>
    <row r="663" spans="2:4">
      <c r="B663" s="86"/>
      <c r="C663" s="85"/>
      <c r="D663" s="78" t="s">
        <v>15</v>
      </c>
    </row>
    <row r="664" spans="2:4">
      <c r="B664" s="86"/>
      <c r="C664" s="85"/>
      <c r="D664" s="78" t="s">
        <v>15</v>
      </c>
    </row>
    <row r="665" spans="2:4">
      <c r="B665" s="86"/>
      <c r="C665" s="85"/>
      <c r="D665" s="78" t="s">
        <v>15</v>
      </c>
    </row>
    <row r="666" spans="2:4">
      <c r="B666" s="86"/>
      <c r="C666" s="85"/>
      <c r="D666" s="78" t="s">
        <v>15</v>
      </c>
    </row>
    <row r="667" spans="2:4" ht="23" thickBot="1">
      <c r="B667" s="87"/>
      <c r="C667" s="88"/>
      <c r="D667" s="89" t="s">
        <v>15</v>
      </c>
    </row>
    <row r="668" spans="2:4" ht="23" thickBot="1">
      <c r="B668" s="9"/>
      <c r="C668" s="10"/>
      <c r="D668" s="11"/>
    </row>
    <row r="669" spans="2:4" ht="25" thickBot="1">
      <c r="B669" s="149" t="s">
        <v>100</v>
      </c>
      <c r="C669" s="150"/>
      <c r="D669" s="151"/>
    </row>
    <row r="670" spans="2:4">
      <c r="B670" s="15" t="s">
        <v>0</v>
      </c>
      <c r="C670" s="16"/>
      <c r="D670" s="90">
        <f>SUM(C633:C637)</f>
        <v>0</v>
      </c>
    </row>
    <row r="671" spans="2:4">
      <c r="B671" s="17" t="s">
        <v>1</v>
      </c>
      <c r="C671" s="18"/>
      <c r="D671" s="91">
        <f>SUM(C639:C647)</f>
        <v>0</v>
      </c>
    </row>
    <row r="672" spans="2:4">
      <c r="B672" s="17" t="s">
        <v>2</v>
      </c>
      <c r="C672" s="18"/>
      <c r="D672" s="91">
        <f>SUM(C649:C657)</f>
        <v>0</v>
      </c>
    </row>
    <row r="673" spans="2:4" ht="23" thickBot="1">
      <c r="B673" s="22" t="s">
        <v>3</v>
      </c>
      <c r="C673" s="23"/>
      <c r="D673" s="92">
        <f>SUM(C659:C667)</f>
        <v>0</v>
      </c>
    </row>
    <row r="674" spans="2:4" ht="23" thickTop="1">
      <c r="B674" s="36" t="s">
        <v>6</v>
      </c>
      <c r="C674" s="37"/>
      <c r="D674" s="24" t="e">
        <f>(D670+D671+D672+D673)/C629</f>
        <v>#DIV/0!</v>
      </c>
    </row>
    <row r="675" spans="2:4">
      <c r="B675" s="13" t="s">
        <v>19</v>
      </c>
      <c r="C675" s="14"/>
      <c r="D675" s="12" t="e">
        <f>(D670+D671+D672)/C629</f>
        <v>#DIV/0!</v>
      </c>
    </row>
    <row r="676" spans="2:4">
      <c r="B676" s="13" t="s">
        <v>20</v>
      </c>
      <c r="C676" s="14"/>
      <c r="D676" s="12" t="e">
        <f>(D670+D671)/C629</f>
        <v>#DIV/0!</v>
      </c>
    </row>
    <row r="677" spans="2:4">
      <c r="B677" s="13" t="s">
        <v>21</v>
      </c>
      <c r="C677" s="14"/>
      <c r="D677" s="12" t="e">
        <f>D672/C629</f>
        <v>#DIV/0!</v>
      </c>
    </row>
    <row r="678" spans="2:4" ht="23" thickBot="1">
      <c r="B678" s="38" t="s">
        <v>22</v>
      </c>
      <c r="C678" s="39"/>
      <c r="D678" s="8" t="e">
        <f>D673/C629</f>
        <v>#DIV/0!</v>
      </c>
    </row>
    <row r="679" spans="2:4" ht="23" thickTop="1">
      <c r="B679" s="93" t="s">
        <v>14</v>
      </c>
      <c r="C679" s="94"/>
      <c r="D679" s="95" t="e">
        <f>IF(B637="None", IF(B636="None",  IF(B635="None", (C633*D619+D671+D672+D673)/(C629), ((HLOOKUP(B635,'Summary Table'!$C$139:$AJ$144,2,FALSE))*C635+C633*D619+D671+D672+D673)/(C629)), ((HLOOKUP(B635,'Summary Table'!$C$139:$AJ$144,2,FALSE))*C635+(HLOOKUP(B636,'Summary Table'!$C$139:$AJ$144,2,FALSE))*C636+C633*D619+D671+D672+D673)/(C629)),((HLOOKUP(B635,'Summary Table'!$C$139:$AJ$144,2,FALSE))*C635+(HLOOKUP(B636,'Summary Table'!$C$139:$AJ$144,2,FALSE))*C636+HLOOKUP(B637,'Summary Table'!$C$139:$AJ$144,2,FALSE)*C637+C633*D619+D671+D672+D673)/(C629))</f>
        <v>#DIV/0!</v>
      </c>
    </row>
    <row r="680" spans="2:4">
      <c r="B680" s="96" t="s">
        <v>23</v>
      </c>
      <c r="C680" s="97"/>
      <c r="D680" s="98" t="e">
        <f>IF(B637="None", IF(B636="None",  IF(B635="None", (D670*D620+D671+D672)/C629, ((HLOOKUP(B635,'Summary Table'!$C$139:$AJ$144,3,FALSE))*C635+C633*D620+D671+D672)/(C629)), ((HLOOKUP(B635,'Summary Table'!$C$139:$AJ$144,3,FALSE))*C635+(HLOOKUP(B636,'Summary Table'!$C$139:$AJ$144,3,FALSE))*C636+C633*D620+D671+D672)/(C629)),((HLOOKUP(B635,'Summary Table'!$C$139:$AJ$144,3,FALSE))*C635+(HLOOKUP(B636,'Summary Table'!$C$139:$AJ$144,3,FALSE))*C636+HLOOKUP(B637,'Summary Table'!$C$139:$AJ$144,3,FALSE)*C637+C633*D620+D671+D672)/(C629))</f>
        <v>#DIV/0!</v>
      </c>
    </row>
    <row r="681" spans="2:4">
      <c r="B681" s="96" t="s">
        <v>24</v>
      </c>
      <c r="C681" s="97"/>
      <c r="D681" s="98" t="e">
        <f>IF(B637="None", IF(B636="None",  IF(B635="None", (C633*D621+D671)/(C629), ((HLOOKUP(B635,'Summary Table'!$C$139:$AJ$144,4,FALSE))*C635+C633*D621+D671)/(C629)), ((HLOOKUP(B635,'Summary Table'!$C$139:$AJ$144,4,FALSE))*C635+(HLOOKUP(B636,'Summary Table'!$C$139:$AJ$144,4,FALSE))*C636+C633*D621+D671)/(C629)),((HLOOKUP(B635,'Summary Table'!$C$139:$AJ$144,4,FALSE))*C635+(HLOOKUP(B636,'Summary Table'!$C$139:$AJ$144,4,FALSE))*C636+HLOOKUP(B637,'Summary Table'!$C$139:$AJ$144,4,FALSE)*C637+C633*D621+D671)/(C629))</f>
        <v>#DIV/0!</v>
      </c>
    </row>
    <row r="682" spans="2:4">
      <c r="B682" s="96" t="s">
        <v>25</v>
      </c>
      <c r="C682" s="97"/>
      <c r="D682" s="98" t="e">
        <f>IF(B637="None", IF(B636="None",  IF(B635="None", (C633*D622+D672)/(C629), ((HLOOKUP(B635,'Summary Table'!$C$139:$AJ$144,5,FALSE))*C635+C633*D622+D672)/(C629)), ((HLOOKUP(B635,'Summary Table'!$C$139:$AJ$144,5,FALSE))*C635+(HLOOKUP(B636,'Summary Table'!$C$139:$AJ$144,5,FALSE))*C636+C633*D622+D672)/(C629)),((HLOOKUP(B635,'Summary Table'!$C$139:$AJ$144,5,FALSE))*C635+(HLOOKUP(B636,'Summary Table'!$C$139:$AJ$144,5,FALSE))*C636+HLOOKUP(B637,'Summary Table'!$C$139:$AJ$144,5,FALSE)*C637+C633*D622+D672)/(C629))</f>
        <v>#DIV/0!</v>
      </c>
    </row>
    <row r="683" spans="2:4" ht="23" thickBot="1">
      <c r="B683" s="99" t="s">
        <v>26</v>
      </c>
      <c r="C683" s="100"/>
      <c r="D683" s="101" t="e">
        <f>IF(B637="None", IF(B636="None",  IF(B635="None", (C633*D623+D673)/(C629), ((HLOOKUP(B635,'Summary Table'!$C$139:$AJ$144,6,FALSE))*C635+C633*D623+D673)/(C629)), ((HLOOKUP(B635,'Summary Table'!$C$139:$AJ$144,6,FALSE))*C635+(HLOOKUP(B636,'Summary Table'!$C$139:$AJ$144,6,FALSE))*C636+C633*D623+D673)/(C629)),((HLOOKUP(B635,'Summary Table'!$C$139:$AJ$144,6,FALSE))*C635+(HLOOKUP(B636,'Summary Table'!$C$139:$AJ$144,6,FALSE))*C636+HLOOKUP(B637,'Summary Table'!$C$139:$AJ$144,6,FALSE)*C637+C633*D623+D673)/(C629))</f>
        <v>#DIV/0!</v>
      </c>
    </row>
    <row r="684" spans="2:4" ht="23" thickTop="1"/>
  </sheetData>
  <mergeCells count="29">
    <mergeCell ref="B249:D249"/>
    <mergeCell ref="G3:I3"/>
    <mergeCell ref="B5:M5"/>
    <mergeCell ref="B21:M23"/>
    <mergeCell ref="B69:D69"/>
    <mergeCell ref="B26:D26"/>
    <mergeCell ref="B86:D86"/>
    <mergeCell ref="B146:D146"/>
    <mergeCell ref="B206:D206"/>
    <mergeCell ref="B189:D189"/>
    <mergeCell ref="B266:D266"/>
    <mergeCell ref="B326:D326"/>
    <mergeCell ref="B386:D386"/>
    <mergeCell ref="B446:D446"/>
    <mergeCell ref="B309:D309"/>
    <mergeCell ref="B369:D369"/>
    <mergeCell ref="B429:D429"/>
    <mergeCell ref="B506:D506"/>
    <mergeCell ref="B669:D669"/>
    <mergeCell ref="B489:D489"/>
    <mergeCell ref="B549:D549"/>
    <mergeCell ref="B609:D609"/>
    <mergeCell ref="B566:D566"/>
    <mergeCell ref="B626:D626"/>
    <mergeCell ref="C1:E1"/>
    <mergeCell ref="F1:H1"/>
    <mergeCell ref="C2:E2"/>
    <mergeCell ref="F2:H2"/>
    <mergeCell ref="B129:D129"/>
  </mergeCells>
  <dataValidations count="1">
    <dataValidation type="list" allowBlank="1" showInputMessage="1" showErrorMessage="1" sqref="B635:B637 B575:B577 B515:B517 B455:B457 B395:B397 B335:B337 B275:B277 B215:B217 B155:B157 B95:B97 B35:B37" xr:uid="{00000000-0002-0000-0500-000000000000}">
      <formula1>frag_step</formula1>
    </dataValidation>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MSPhotoEd.3" shapeId="6145" r:id="rId4">
          <objectPr defaultSize="0" autoPict="0" r:id="rId5">
            <anchor moveWithCells="1" sizeWithCells="1">
              <from>
                <xdr:col>11</xdr:col>
                <xdr:colOff>0</xdr:colOff>
                <xdr:row>1</xdr:row>
                <xdr:rowOff>0</xdr:rowOff>
              </from>
              <to>
                <xdr:col>12</xdr:col>
                <xdr:colOff>0</xdr:colOff>
                <xdr:row>1</xdr:row>
                <xdr:rowOff>914400</xdr:rowOff>
              </to>
            </anchor>
          </objectPr>
        </oleObject>
      </mc:Choice>
      <mc:Fallback>
        <oleObject progId="MSPhotoEd.3" shapeId="6145" r:id="rId4"/>
      </mc:Fallback>
    </mc:AlternateContent>
    <mc:AlternateContent xmlns:mc="http://schemas.openxmlformats.org/markup-compatibility/2006">
      <mc:Choice Requires="x14">
        <oleObject progId="MSPhotoEd.3" shapeId="6146" r:id="rId6">
          <objectPr defaultSize="0" autoPict="0" r:id="rId5">
            <anchor moveWithCells="1" sizeWithCells="1">
              <from>
                <xdr:col>11</xdr:col>
                <xdr:colOff>0</xdr:colOff>
                <xdr:row>1</xdr:row>
                <xdr:rowOff>0</xdr:rowOff>
              </from>
              <to>
                <xdr:col>12</xdr:col>
                <xdr:colOff>0</xdr:colOff>
                <xdr:row>1</xdr:row>
                <xdr:rowOff>1092200</xdr:rowOff>
              </to>
            </anchor>
          </objectPr>
        </oleObject>
      </mc:Choice>
      <mc:Fallback>
        <oleObject progId="MSPhotoEd.3" shapeId="6146" r:id="rId6"/>
      </mc:Fallback>
    </mc:AlternateContent>
    <mc:AlternateContent xmlns:mc="http://schemas.openxmlformats.org/markup-compatibility/2006">
      <mc:Choice Requires="x14">
        <oleObject progId="MSPhotoEd.3" shapeId="6147" r:id="rId7">
          <objectPr defaultSize="0" autoPict="0" r:id="rId5">
            <anchor moveWithCells="1" sizeWithCells="1">
              <from>
                <xdr:col>9</xdr:col>
                <xdr:colOff>152400</xdr:colOff>
                <xdr:row>0</xdr:row>
                <xdr:rowOff>63500</xdr:rowOff>
              </from>
              <to>
                <xdr:col>11</xdr:col>
                <xdr:colOff>165100</xdr:colOff>
                <xdr:row>2</xdr:row>
                <xdr:rowOff>38100</xdr:rowOff>
              </to>
            </anchor>
          </objectPr>
        </oleObject>
      </mc:Choice>
      <mc:Fallback>
        <oleObject progId="MSPhotoEd.3" shapeId="6147" r:id="rId7"/>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M145"/>
  <sheetViews>
    <sheetView zoomScale="80" zoomScaleNormal="80" workbookViewId="0">
      <selection activeCell="I6" sqref="I6"/>
    </sheetView>
  </sheetViews>
  <sheetFormatPr baseColWidth="10" defaultColWidth="8.75" defaultRowHeight="22"/>
  <cols>
    <col min="1" max="1" width="3.75" customWidth="1"/>
    <col min="2" max="2" width="64.75" style="50" customWidth="1"/>
    <col min="3" max="3" width="17.25" customWidth="1"/>
    <col min="4" max="4" width="14.25" customWidth="1"/>
    <col min="5" max="5" width="19.5" customWidth="1"/>
    <col min="6" max="6" width="10.5" customWidth="1"/>
    <col min="7" max="7" width="11.75" customWidth="1"/>
    <col min="8" max="8" width="18.25" customWidth="1"/>
    <col min="9" max="9" width="28.5" customWidth="1"/>
    <col min="10" max="10" width="10.75" customWidth="1"/>
    <col min="11" max="11" width="9.75" customWidth="1"/>
    <col min="12" max="12" width="19.25" customWidth="1"/>
    <col min="13" max="13" width="10.5" customWidth="1"/>
  </cols>
  <sheetData>
    <row r="1" spans="2:13" ht="98.25" customHeight="1" thickBot="1">
      <c r="B1" s="126" t="s">
        <v>112</v>
      </c>
      <c r="C1" s="152" t="s">
        <v>113</v>
      </c>
      <c r="D1" s="152"/>
      <c r="E1" s="152"/>
      <c r="F1" s="153" t="s">
        <v>114</v>
      </c>
      <c r="G1" s="153"/>
      <c r="H1" s="153"/>
      <c r="I1" s="129" t="s">
        <v>160</v>
      </c>
    </row>
    <row r="2" spans="2:13" ht="87" customHeight="1">
      <c r="B2" s="127" t="s">
        <v>118</v>
      </c>
      <c r="C2" s="154" t="s">
        <v>119</v>
      </c>
      <c r="D2" s="154"/>
      <c r="E2" s="154"/>
      <c r="F2" s="155" t="s">
        <v>115</v>
      </c>
      <c r="G2" s="156"/>
      <c r="H2" s="157"/>
      <c r="I2" s="125"/>
      <c r="J2" s="125"/>
      <c r="K2" s="125"/>
    </row>
    <row r="3" spans="2:13">
      <c r="G3" s="158"/>
      <c r="H3" s="158"/>
      <c r="I3" s="158"/>
    </row>
    <row r="4" spans="2:13" ht="23" thickBot="1"/>
    <row r="5" spans="2:13" ht="29" thickBot="1">
      <c r="B5" s="130" t="s">
        <v>101</v>
      </c>
      <c r="C5" s="131"/>
      <c r="D5" s="132"/>
      <c r="E5" s="64"/>
      <c r="F5" s="64"/>
      <c r="G5" s="64"/>
      <c r="H5" s="64"/>
      <c r="I5" s="64"/>
      <c r="J5" s="64"/>
      <c r="K5" s="64"/>
      <c r="L5" s="64"/>
      <c r="M5" s="64"/>
    </row>
    <row r="6" spans="2:13" ht="23" thickBot="1">
      <c r="B6" s="45" t="s">
        <v>5</v>
      </c>
      <c r="C6" s="46">
        <f>C26</f>
        <v>1</v>
      </c>
      <c r="D6" s="46">
        <f>C86</f>
        <v>1</v>
      </c>
    </row>
    <row r="7" spans="2:13" ht="23" thickTop="1">
      <c r="B7" s="42" t="s">
        <v>0</v>
      </c>
      <c r="C7" s="106">
        <f>D70</f>
        <v>100</v>
      </c>
      <c r="D7" s="106">
        <f>D130</f>
        <v>50</v>
      </c>
    </row>
    <row r="8" spans="2:13">
      <c r="B8" s="40" t="s">
        <v>1</v>
      </c>
      <c r="C8" s="107">
        <f>D71</f>
        <v>80</v>
      </c>
      <c r="D8" s="107">
        <f t="shared" ref="D8:D20" si="0">D131</f>
        <v>250</v>
      </c>
    </row>
    <row r="9" spans="2:13">
      <c r="B9" s="40" t="s">
        <v>2</v>
      </c>
      <c r="C9" s="107">
        <f t="shared" ref="C9:C20" si="1">D72</f>
        <v>10</v>
      </c>
      <c r="D9" s="107">
        <f t="shared" si="0"/>
        <v>500</v>
      </c>
    </row>
    <row r="10" spans="2:13">
      <c r="B10" s="40" t="s">
        <v>3</v>
      </c>
      <c r="C10" s="107">
        <f t="shared" si="1"/>
        <v>250</v>
      </c>
      <c r="D10" s="107">
        <f t="shared" si="0"/>
        <v>1000</v>
      </c>
    </row>
    <row r="11" spans="2:13">
      <c r="B11" s="41" t="s">
        <v>6</v>
      </c>
      <c r="C11" s="43">
        <f t="shared" si="1"/>
        <v>8.8000000000000007</v>
      </c>
      <c r="D11" s="43">
        <f t="shared" si="0"/>
        <v>18</v>
      </c>
    </row>
    <row r="12" spans="2:13">
      <c r="B12" s="41" t="s">
        <v>19</v>
      </c>
      <c r="C12" s="43">
        <f t="shared" si="1"/>
        <v>3.8</v>
      </c>
      <c r="D12" s="43">
        <f t="shared" si="0"/>
        <v>8</v>
      </c>
    </row>
    <row r="13" spans="2:13">
      <c r="B13" s="41" t="s">
        <v>20</v>
      </c>
      <c r="C13" s="43">
        <f t="shared" si="1"/>
        <v>3.6</v>
      </c>
      <c r="D13" s="43">
        <f t="shared" si="0"/>
        <v>3</v>
      </c>
    </row>
    <row r="14" spans="2:13">
      <c r="B14" s="41" t="s">
        <v>21</v>
      </c>
      <c r="C14" s="43">
        <f t="shared" si="1"/>
        <v>0.2</v>
      </c>
      <c r="D14" s="43">
        <f t="shared" si="0"/>
        <v>5</v>
      </c>
    </row>
    <row r="15" spans="2:13">
      <c r="B15" s="41" t="s">
        <v>22</v>
      </c>
      <c r="C15" s="43">
        <f t="shared" si="1"/>
        <v>5</v>
      </c>
      <c r="D15" s="43">
        <f t="shared" si="0"/>
        <v>10</v>
      </c>
    </row>
    <row r="16" spans="2:13">
      <c r="B16" s="102" t="s">
        <v>14</v>
      </c>
      <c r="C16" s="103">
        <f t="shared" si="1"/>
        <v>8.8000000000000007</v>
      </c>
      <c r="D16" s="103">
        <f>D139</f>
        <v>21.9</v>
      </c>
    </row>
    <row r="17" spans="2:13">
      <c r="B17" s="102" t="s">
        <v>23</v>
      </c>
      <c r="C17" s="103">
        <f t="shared" si="1"/>
        <v>3.8</v>
      </c>
      <c r="D17" s="103">
        <f t="shared" si="0"/>
        <v>9.4</v>
      </c>
    </row>
    <row r="18" spans="2:13">
      <c r="B18" s="102" t="s">
        <v>24</v>
      </c>
      <c r="C18" s="103">
        <f t="shared" si="1"/>
        <v>3.6</v>
      </c>
      <c r="D18" s="103">
        <f t="shared" si="0"/>
        <v>4.3</v>
      </c>
    </row>
    <row r="19" spans="2:13">
      <c r="B19" s="102" t="s">
        <v>25</v>
      </c>
      <c r="C19" s="103">
        <f>D82</f>
        <v>0.2</v>
      </c>
      <c r="D19" s="103">
        <f t="shared" si="0"/>
        <v>5.0999999999999996</v>
      </c>
    </row>
    <row r="20" spans="2:13" ht="23" thickBot="1">
      <c r="B20" s="104" t="s">
        <v>26</v>
      </c>
      <c r="C20" s="105">
        <f t="shared" si="1"/>
        <v>5</v>
      </c>
      <c r="D20" s="105">
        <f t="shared" si="0"/>
        <v>12.5</v>
      </c>
    </row>
    <row r="21" spans="2:13" ht="13.5" customHeight="1">
      <c r="B21" s="133" t="s">
        <v>134</v>
      </c>
      <c r="C21" s="134"/>
      <c r="D21" s="134"/>
      <c r="E21" s="134"/>
      <c r="F21" s="134"/>
      <c r="G21" s="134"/>
      <c r="H21" s="134"/>
      <c r="I21" s="134"/>
      <c r="J21" s="134"/>
      <c r="K21" s="134"/>
      <c r="L21" s="134"/>
      <c r="M21" s="135"/>
    </row>
    <row r="22" spans="2:13">
      <c r="B22" s="136"/>
      <c r="C22" s="137"/>
      <c r="D22" s="137"/>
      <c r="E22" s="137"/>
      <c r="F22" s="137"/>
      <c r="G22" s="137"/>
      <c r="H22" s="137"/>
      <c r="I22" s="137"/>
      <c r="J22" s="137"/>
      <c r="K22" s="137"/>
      <c r="L22" s="137"/>
      <c r="M22" s="138"/>
    </row>
    <row r="23" spans="2:13" ht="23" thickBot="1">
      <c r="B23" s="139"/>
      <c r="C23" s="140"/>
      <c r="D23" s="140"/>
      <c r="E23" s="140"/>
      <c r="F23" s="140"/>
      <c r="G23" s="140"/>
      <c r="H23" s="140"/>
      <c r="I23" s="140"/>
      <c r="J23" s="140"/>
      <c r="K23" s="140"/>
      <c r="L23" s="140"/>
      <c r="M23" s="141"/>
    </row>
    <row r="25" spans="2:13" ht="27" thickBot="1">
      <c r="B25" s="62"/>
    </row>
    <row r="26" spans="2:13" ht="25" thickTop="1">
      <c r="B26" s="146" t="s">
        <v>79</v>
      </c>
      <c r="C26" s="147">
        <v>1</v>
      </c>
      <c r="D26" s="148" t="str">
        <f>"/"&amp;B33&amp;""</f>
        <v>/A</v>
      </c>
      <c r="E26" s="3"/>
      <c r="G26" s="1"/>
    </row>
    <row r="27" spans="2:13">
      <c r="B27" s="65"/>
      <c r="C27" s="5" t="s">
        <v>8</v>
      </c>
      <c r="D27" s="19" t="s">
        <v>9</v>
      </c>
      <c r="E27" s="2"/>
    </row>
    <row r="28" spans="2:13">
      <c r="B28" s="21" t="s">
        <v>71</v>
      </c>
      <c r="C28" s="66">
        <v>100</v>
      </c>
      <c r="D28" s="67" t="s">
        <v>15</v>
      </c>
      <c r="E28" s="4"/>
      <c r="F28" s="4"/>
    </row>
    <row r="29" spans="2:13" ht="23" thickBot="1">
      <c r="B29" s="21" t="s">
        <v>72</v>
      </c>
      <c r="C29" s="66">
        <v>50</v>
      </c>
      <c r="D29" s="67" t="s">
        <v>15</v>
      </c>
      <c r="E29" s="3"/>
      <c r="F29" s="4"/>
      <c r="G29" s="4"/>
      <c r="H29" s="58"/>
    </row>
    <row r="30" spans="2:13" ht="23" thickBot="1">
      <c r="B30" s="68"/>
      <c r="C30" s="20"/>
      <c r="D30" s="69"/>
    </row>
    <row r="31" spans="2:13" ht="31.5" customHeight="1" thickBot="1">
      <c r="B31" s="70" t="s">
        <v>7</v>
      </c>
      <c r="C31" s="71" t="s">
        <v>10</v>
      </c>
      <c r="D31" s="72" t="s">
        <v>9</v>
      </c>
    </row>
    <row r="32" spans="2:13">
      <c r="B32" s="73" t="s">
        <v>29</v>
      </c>
      <c r="C32" s="74"/>
      <c r="D32" s="75"/>
    </row>
    <row r="33" spans="2:4" ht="23" thickBot="1">
      <c r="B33" s="76" t="s">
        <v>69</v>
      </c>
      <c r="C33" s="77">
        <f>C28</f>
        <v>100</v>
      </c>
      <c r="D33" s="78" t="s">
        <v>15</v>
      </c>
    </row>
    <row r="34" spans="2:4">
      <c r="B34" s="73" t="s">
        <v>70</v>
      </c>
      <c r="C34" s="79"/>
      <c r="D34" s="75"/>
    </row>
    <row r="35" spans="2:4">
      <c r="B35" s="80" t="s">
        <v>36</v>
      </c>
      <c r="C35" s="81"/>
      <c r="D35" s="78" t="s">
        <v>15</v>
      </c>
    </row>
    <row r="36" spans="2:4">
      <c r="B36" s="80" t="s">
        <v>36</v>
      </c>
      <c r="C36" s="81"/>
      <c r="D36" s="78" t="s">
        <v>15</v>
      </c>
    </row>
    <row r="37" spans="2:4">
      <c r="B37" s="80" t="s">
        <v>36</v>
      </c>
      <c r="C37" s="81"/>
      <c r="D37" s="78" t="s">
        <v>15</v>
      </c>
    </row>
    <row r="38" spans="2:4">
      <c r="B38" s="82" t="s">
        <v>12</v>
      </c>
      <c r="C38" s="83"/>
      <c r="D38" s="84"/>
    </row>
    <row r="39" spans="2:4">
      <c r="B39" s="76" t="s">
        <v>74</v>
      </c>
      <c r="C39" s="81">
        <v>80</v>
      </c>
      <c r="D39" s="78" t="s">
        <v>15</v>
      </c>
    </row>
    <row r="40" spans="2:4">
      <c r="B40" s="76"/>
      <c r="C40" s="81"/>
      <c r="D40" s="78" t="s">
        <v>15</v>
      </c>
    </row>
    <row r="41" spans="2:4">
      <c r="B41" s="76"/>
      <c r="C41" s="81"/>
      <c r="D41" s="78" t="s">
        <v>15</v>
      </c>
    </row>
    <row r="42" spans="2:4">
      <c r="B42" s="76"/>
      <c r="C42" s="81"/>
      <c r="D42" s="78" t="s">
        <v>15</v>
      </c>
    </row>
    <row r="43" spans="2:4">
      <c r="B43" s="76"/>
      <c r="C43" s="81"/>
      <c r="D43" s="78" t="s">
        <v>15</v>
      </c>
    </row>
    <row r="44" spans="2:4">
      <c r="B44" s="76"/>
      <c r="C44" s="81"/>
      <c r="D44" s="78" t="s">
        <v>15</v>
      </c>
    </row>
    <row r="45" spans="2:4">
      <c r="B45" s="76"/>
      <c r="C45" s="81"/>
      <c r="D45" s="78" t="s">
        <v>15</v>
      </c>
    </row>
    <row r="46" spans="2:4">
      <c r="B46" s="76"/>
      <c r="C46" s="81"/>
      <c r="D46" s="78" t="s">
        <v>15</v>
      </c>
    </row>
    <row r="47" spans="2:4">
      <c r="B47" s="76"/>
      <c r="C47" s="81"/>
      <c r="D47" s="78" t="s">
        <v>15</v>
      </c>
    </row>
    <row r="48" spans="2:4">
      <c r="B48" s="82" t="s">
        <v>11</v>
      </c>
      <c r="C48" s="83"/>
      <c r="D48" s="84"/>
    </row>
    <row r="49" spans="2:8">
      <c r="B49" s="76" t="s">
        <v>75</v>
      </c>
      <c r="C49" s="85">
        <v>10</v>
      </c>
      <c r="D49" s="78" t="s">
        <v>15</v>
      </c>
    </row>
    <row r="50" spans="2:8">
      <c r="B50" s="76"/>
      <c r="C50" s="85"/>
      <c r="D50" s="78" t="s">
        <v>15</v>
      </c>
    </row>
    <row r="51" spans="2:8">
      <c r="B51" s="76"/>
      <c r="C51" s="85"/>
      <c r="D51" s="78" t="s">
        <v>15</v>
      </c>
    </row>
    <row r="52" spans="2:8">
      <c r="B52" s="76"/>
      <c r="C52" s="85"/>
      <c r="D52" s="78" t="s">
        <v>15</v>
      </c>
    </row>
    <row r="53" spans="2:8">
      <c r="B53" s="76"/>
      <c r="C53" s="85"/>
      <c r="D53" s="78" t="s">
        <v>15</v>
      </c>
    </row>
    <row r="54" spans="2:8">
      <c r="B54" s="76"/>
      <c r="C54" s="85"/>
      <c r="D54" s="78" t="s">
        <v>15</v>
      </c>
    </row>
    <row r="55" spans="2:8">
      <c r="B55" s="76"/>
      <c r="C55" s="85"/>
      <c r="D55" s="78" t="s">
        <v>15</v>
      </c>
    </row>
    <row r="56" spans="2:8">
      <c r="B56" s="76"/>
      <c r="C56" s="85"/>
      <c r="D56" s="78" t="s">
        <v>15</v>
      </c>
      <c r="G56" s="50"/>
    </row>
    <row r="57" spans="2:8">
      <c r="B57" s="76"/>
      <c r="C57" s="85"/>
      <c r="D57" s="78" t="s">
        <v>15</v>
      </c>
      <c r="G57" s="50"/>
    </row>
    <row r="58" spans="2:8">
      <c r="B58" s="82" t="s">
        <v>13</v>
      </c>
      <c r="C58" s="83"/>
      <c r="D58" s="84"/>
      <c r="G58" s="50"/>
    </row>
    <row r="59" spans="2:8">
      <c r="B59" s="86" t="s">
        <v>76</v>
      </c>
      <c r="C59" s="85">
        <v>250</v>
      </c>
      <c r="D59" s="78" t="s">
        <v>15</v>
      </c>
    </row>
    <row r="60" spans="2:8">
      <c r="B60" s="86"/>
      <c r="C60" s="85"/>
      <c r="D60" s="78" t="s">
        <v>15</v>
      </c>
      <c r="F60" s="50"/>
    </row>
    <row r="61" spans="2:8">
      <c r="B61" s="86"/>
      <c r="C61" s="85"/>
      <c r="D61" s="78" t="s">
        <v>15</v>
      </c>
      <c r="F61" s="50"/>
      <c r="H61" s="50"/>
    </row>
    <row r="62" spans="2:8">
      <c r="B62" s="86"/>
      <c r="C62" s="85"/>
      <c r="D62" s="78" t="s">
        <v>15</v>
      </c>
      <c r="H62" s="50"/>
    </row>
    <row r="63" spans="2:8">
      <c r="B63" s="86"/>
      <c r="C63" s="85"/>
      <c r="D63" s="78" t="s">
        <v>15</v>
      </c>
      <c r="F63" s="50"/>
      <c r="G63" s="50"/>
      <c r="H63" s="50"/>
    </row>
    <row r="64" spans="2:8">
      <c r="B64" s="86"/>
      <c r="C64" s="85"/>
      <c r="D64" s="78" t="s">
        <v>15</v>
      </c>
      <c r="F64" s="50"/>
      <c r="H64" s="50"/>
    </row>
    <row r="65" spans="2:8">
      <c r="B65" s="86"/>
      <c r="C65" s="85"/>
      <c r="D65" s="78" t="s">
        <v>15</v>
      </c>
      <c r="F65" s="50"/>
      <c r="H65" s="50"/>
    </row>
    <row r="66" spans="2:8">
      <c r="B66" s="86"/>
      <c r="C66" s="85"/>
      <c r="D66" s="78" t="s">
        <v>15</v>
      </c>
      <c r="H66" s="50"/>
    </row>
    <row r="67" spans="2:8" ht="23" thickBot="1">
      <c r="B67" s="87"/>
      <c r="C67" s="88"/>
      <c r="D67" s="89" t="s">
        <v>15</v>
      </c>
      <c r="F67" s="4"/>
      <c r="G67" s="4"/>
      <c r="H67" s="50"/>
    </row>
    <row r="68" spans="2:8" ht="23" thickBot="1">
      <c r="B68" s="9"/>
      <c r="C68" s="10"/>
      <c r="D68" s="11"/>
      <c r="E68" s="3"/>
      <c r="G68" s="56"/>
      <c r="H68" s="50"/>
    </row>
    <row r="69" spans="2:8" ht="25" thickBot="1">
      <c r="B69" s="149" t="s">
        <v>81</v>
      </c>
      <c r="C69" s="150"/>
      <c r="D69" s="151"/>
      <c r="H69" s="50"/>
    </row>
    <row r="70" spans="2:8">
      <c r="B70" s="15" t="s">
        <v>0</v>
      </c>
      <c r="C70" s="16"/>
      <c r="D70" s="90">
        <f>SUM(C33:C37)</f>
        <v>100</v>
      </c>
      <c r="H70" s="50"/>
    </row>
    <row r="71" spans="2:8">
      <c r="B71" s="17" t="s">
        <v>1</v>
      </c>
      <c r="C71" s="18"/>
      <c r="D71" s="91">
        <f>SUM(C39:C47)</f>
        <v>80</v>
      </c>
      <c r="G71" s="50"/>
      <c r="H71" s="50"/>
    </row>
    <row r="72" spans="2:8">
      <c r="B72" s="17" t="s">
        <v>2</v>
      </c>
      <c r="C72" s="18"/>
      <c r="D72" s="91">
        <f>SUM(C49:C57)</f>
        <v>10</v>
      </c>
      <c r="G72" s="50"/>
      <c r="H72" s="50"/>
    </row>
    <row r="73" spans="2:8" ht="23" thickBot="1">
      <c r="B73" s="22" t="s">
        <v>3</v>
      </c>
      <c r="C73" s="23"/>
      <c r="D73" s="92">
        <f>SUM(C59:C67)</f>
        <v>250</v>
      </c>
      <c r="G73" s="50"/>
      <c r="H73" s="50"/>
    </row>
    <row r="74" spans="2:8" ht="23" thickTop="1">
      <c r="B74" s="36" t="s">
        <v>6</v>
      </c>
      <c r="C74" s="37"/>
      <c r="D74" s="24">
        <f>(D70+D71+D72+D73)/C29</f>
        <v>8.8000000000000007</v>
      </c>
      <c r="G74" s="50"/>
      <c r="H74" s="50"/>
    </row>
    <row r="75" spans="2:8">
      <c r="B75" s="13" t="s">
        <v>19</v>
      </c>
      <c r="C75" s="14"/>
      <c r="D75" s="12">
        <f>(D70+D71+D72)/C29</f>
        <v>3.8</v>
      </c>
      <c r="G75" s="55"/>
      <c r="H75" s="50"/>
    </row>
    <row r="76" spans="2:8">
      <c r="B76" s="13" t="s">
        <v>20</v>
      </c>
      <c r="C76" s="14"/>
      <c r="D76" s="12">
        <f>(D70+D71)/C29</f>
        <v>3.6</v>
      </c>
      <c r="H76" s="50"/>
    </row>
    <row r="77" spans="2:8">
      <c r="B77" s="13" t="s">
        <v>21</v>
      </c>
      <c r="C77" s="14"/>
      <c r="D77" s="12">
        <f>D72/C29</f>
        <v>0.2</v>
      </c>
      <c r="H77" s="50"/>
    </row>
    <row r="78" spans="2:8" ht="23" thickBot="1">
      <c r="B78" s="38" t="s">
        <v>22</v>
      </c>
      <c r="C78" s="39"/>
      <c r="D78" s="8">
        <f>D73/C29</f>
        <v>5</v>
      </c>
      <c r="G78" s="50"/>
      <c r="H78" s="50"/>
    </row>
    <row r="79" spans="2:8" ht="23" thickTop="1">
      <c r="B79" s="93" t="s">
        <v>14</v>
      </c>
      <c r="C79" s="94"/>
      <c r="D79" s="95">
        <f>IF(B37="None", IF(B36="None",  IF(B35="None",D74, ((HLOOKUP(B35,'Summary Table'!$C$139:$AJ$144,2,FALSE))*C35+C33+D71+D72+D73)/(C29)), ((HLOOKUP(B35,'Summary Table'!$C$139:$AJ$144,2,FALSE))*C35+(HLOOKUP(B36,'Summary Table'!$C$139:$AJ$144,2,FALSE))*C36+C33+D71+D72+D73)/(C29)),((HLOOKUP(B35,'Summary Table'!$C$139:$AJ$144,2,FALSE))*C35+(HLOOKUP(B36,'Summary Table'!$C$139:$AJ$144,2,FALSE))*C36+HLOOKUP(B37,'Summary Table'!$C$139:$AJ$144,2,FALSE)*C37+C33+D71+D72+D73)/(C29))</f>
        <v>8.8000000000000007</v>
      </c>
      <c r="E79" s="3"/>
      <c r="G79" s="50"/>
      <c r="H79" s="50"/>
    </row>
    <row r="80" spans="2:8">
      <c r="B80" s="96" t="s">
        <v>23</v>
      </c>
      <c r="C80" s="97"/>
      <c r="D80" s="98">
        <f>IF(B37="None", IF(B36="None",  IF(B35="None", D75, ((HLOOKUP(B35,'Summary Table'!$C$139:$AJ$144,3,FALSE))*C35+C33+D71+D72)/(C29)), ((HLOOKUP(B35,'Summary Table'!$C$139:$AJ$144,3,FALSE))*C35+(HLOOKUP(B36,'Summary Table'!$C$139:$AJ$144,3,FALSE))*C36+C33+D71+D72)/(C29)),((HLOOKUP(B35,'Summary Table'!$C$139:$AJ$144,3,FALSE))*C35+(HLOOKUP(B36,'Summary Table'!$C$139:$AJ$144,3,FALSE))*C36+HLOOKUP(B37,'Summary Table'!$C$139:$AJ$144,3,FALSE)*C37+C33+D71+D72)/(C29))</f>
        <v>3.8</v>
      </c>
      <c r="G80" s="50"/>
      <c r="H80" s="50"/>
    </row>
    <row r="81" spans="2:8">
      <c r="B81" s="96" t="s">
        <v>24</v>
      </c>
      <c r="C81" s="97"/>
      <c r="D81" s="98">
        <f>IF(B37="None", IF(B36="None",  IF(B35="None",D76, ((HLOOKUP(B35,'Summary Table'!$C$139:$AJ$144,4,FALSE))*C35+C33+D71)/(C29)), ((HLOOKUP(B35,'Summary Table'!$C$139:$AJ$144,4,FALSE))*C35+(HLOOKUP(B36,'Summary Table'!$C$139:$AJ$144,4,FALSE))*C36+C33+D71)/(C29)),((HLOOKUP(B35,'Summary Table'!$C$139:$AJ$144,4,FALSE))*C35+(HLOOKUP(B36,'Summary Table'!$C$139:$AJ$144,4,FALSE))*C36+HLOOKUP(B37,'Summary Table'!$C$139:$AJ$144,4,FALSE)*C37+C33+D71)/(C29))</f>
        <v>3.6</v>
      </c>
      <c r="G81" s="50"/>
      <c r="H81" s="50"/>
    </row>
    <row r="82" spans="2:8">
      <c r="B82" s="96" t="s">
        <v>25</v>
      </c>
      <c r="C82" s="97"/>
      <c r="D82" s="98">
        <f>IF(B37="None", IF(B36="None",  IF(B35="None", D77, ((HLOOKUP(B35,'Summary Table'!$C$139:$AJ$144,5,FALSE))*C35+D72)/(C29)), ((HLOOKUP(B35,'Summary Table'!$C$139:$AJ$144,5,FALSE))*C35+(HLOOKUP(B36,'Summary Table'!$C$139:$AJ$144,5,FALSE))*C36+D72)/(C29)),((HLOOKUP(B35,'Summary Table'!$C$139:$AJ$144,5,FALSE))*C35+(HLOOKUP(B36,'Summary Table'!$C$139:$AJ$144,5,FALSE))*C36+HLOOKUP(B37,'Summary Table'!$C$139:$AJ$144,5,FALSE)*C37+D72)/(C29))</f>
        <v>0.2</v>
      </c>
      <c r="H82" s="50"/>
    </row>
    <row r="83" spans="2:8" ht="23" thickBot="1">
      <c r="B83" s="99" t="s">
        <v>26</v>
      </c>
      <c r="C83" s="100"/>
      <c r="D83" s="101">
        <f>IF(B37="None", IF(B36="None",  IF(B35="None", D78, ((HLOOKUP(B35,'Summary Table'!$C$139:$AJ$144,6,FALSE))*C35+D73)/(C29)), ((HLOOKUP(B35,'Summary Table'!$C$139:$AJ$144,6,FALSE))*C35+(HLOOKUP(B36,'Summary Table'!$C$139:$AJ$144,6,FALSE))*C36+D73)/(C29)),((HLOOKUP(B35,'Summary Table'!$C$139:$AJ$144,6,FALSE))*C35+(HLOOKUP(B36,'Summary Table'!$C$139:$AJ$144,6,FALSE))*C36+HLOOKUP(B37,'Summary Table'!$C$139:$AJ$144,6,FALSE)*C37+D73)/(C29))</f>
        <v>5</v>
      </c>
      <c r="G83" s="50"/>
    </row>
    <row r="84" spans="2:8" ht="23" thickTop="1">
      <c r="B84" s="4"/>
      <c r="C84" s="7"/>
      <c r="G84" s="50"/>
      <c r="H84" s="50"/>
    </row>
    <row r="85" spans="2:8" ht="23" thickBot="1">
      <c r="B85" s="4"/>
      <c r="C85" s="6"/>
      <c r="D85" s="6"/>
    </row>
    <row r="86" spans="2:8" ht="25" thickTop="1">
      <c r="B86" s="146" t="s">
        <v>80</v>
      </c>
      <c r="C86" s="147">
        <v>1</v>
      </c>
      <c r="D86" s="148" t="str">
        <f>"/"&amp;B93&amp;""</f>
        <v>/B</v>
      </c>
      <c r="E86" s="3"/>
    </row>
    <row r="87" spans="2:8">
      <c r="B87" s="65"/>
      <c r="C87" s="5" t="s">
        <v>8</v>
      </c>
      <c r="D87" s="19" t="s">
        <v>9</v>
      </c>
      <c r="E87" s="2"/>
      <c r="G87" s="60"/>
      <c r="H87" s="50"/>
    </row>
    <row r="88" spans="2:8">
      <c r="B88" s="21" t="s">
        <v>71</v>
      </c>
      <c r="C88" s="66">
        <v>50</v>
      </c>
      <c r="D88" s="67" t="s">
        <v>15</v>
      </c>
      <c r="E88" s="4"/>
      <c r="G88" s="50"/>
      <c r="H88" s="50"/>
    </row>
    <row r="89" spans="2:8" ht="23" thickBot="1">
      <c r="B89" s="21" t="s">
        <v>72</v>
      </c>
      <c r="C89" s="66">
        <v>100</v>
      </c>
      <c r="D89" s="67" t="s">
        <v>15</v>
      </c>
      <c r="E89" s="3"/>
      <c r="G89" s="50"/>
      <c r="H89" s="50"/>
    </row>
    <row r="90" spans="2:8" ht="23" thickBot="1">
      <c r="B90" s="68"/>
      <c r="C90" s="20"/>
      <c r="D90" s="69"/>
    </row>
    <row r="91" spans="2:8" ht="39" customHeight="1" thickBot="1">
      <c r="B91" s="70" t="s">
        <v>7</v>
      </c>
      <c r="C91" s="71" t="s">
        <v>10</v>
      </c>
      <c r="D91" s="72" t="s">
        <v>9</v>
      </c>
    </row>
    <row r="92" spans="2:8">
      <c r="B92" s="73" t="s">
        <v>29</v>
      </c>
      <c r="C92" s="74"/>
      <c r="D92" s="75"/>
    </row>
    <row r="93" spans="2:8" ht="23" thickBot="1">
      <c r="B93" s="76" t="s">
        <v>77</v>
      </c>
      <c r="C93" s="77">
        <f>C88</f>
        <v>50</v>
      </c>
      <c r="D93" s="78" t="s">
        <v>15</v>
      </c>
    </row>
    <row r="94" spans="2:8">
      <c r="B94" s="73" t="s">
        <v>70</v>
      </c>
      <c r="C94" s="79"/>
      <c r="D94" s="75"/>
      <c r="G94" s="55"/>
      <c r="H94" s="57"/>
    </row>
    <row r="95" spans="2:8">
      <c r="B95" s="80" t="s">
        <v>36</v>
      </c>
      <c r="C95" s="81"/>
      <c r="D95" s="78" t="s">
        <v>15</v>
      </c>
      <c r="G95" s="55"/>
      <c r="H95" s="58"/>
    </row>
    <row r="96" spans="2:8">
      <c r="B96" s="80" t="s">
        <v>36</v>
      </c>
      <c r="C96" s="81"/>
      <c r="D96" s="78" t="s">
        <v>15</v>
      </c>
      <c r="G96" s="60"/>
      <c r="H96" s="50"/>
    </row>
    <row r="97" spans="2:8" ht="25">
      <c r="B97" s="80" t="s">
        <v>36</v>
      </c>
      <c r="C97" s="81"/>
      <c r="D97" s="78" t="s">
        <v>15</v>
      </c>
      <c r="G97" s="61"/>
      <c r="H97" s="59"/>
    </row>
    <row r="98" spans="2:8">
      <c r="B98" s="82" t="s">
        <v>12</v>
      </c>
      <c r="C98" s="83"/>
      <c r="D98" s="84"/>
      <c r="G98" s="55"/>
      <c r="H98" s="50"/>
    </row>
    <row r="99" spans="2:8">
      <c r="B99" s="76" t="s">
        <v>16</v>
      </c>
      <c r="C99" s="81">
        <v>250</v>
      </c>
      <c r="D99" s="78" t="s">
        <v>15</v>
      </c>
      <c r="G99" s="55"/>
      <c r="H99" s="50"/>
    </row>
    <row r="100" spans="2:8">
      <c r="B100" s="76"/>
      <c r="C100" s="81"/>
      <c r="D100" s="78" t="s">
        <v>15</v>
      </c>
    </row>
    <row r="101" spans="2:8">
      <c r="B101" s="76"/>
      <c r="C101" s="81"/>
      <c r="D101" s="78" t="s">
        <v>15</v>
      </c>
    </row>
    <row r="102" spans="2:8">
      <c r="B102" s="76"/>
      <c r="C102" s="81"/>
      <c r="D102" s="78" t="s">
        <v>15</v>
      </c>
    </row>
    <row r="103" spans="2:8">
      <c r="B103" s="76"/>
      <c r="C103" s="81"/>
      <c r="D103" s="78" t="s">
        <v>15</v>
      </c>
    </row>
    <row r="104" spans="2:8">
      <c r="B104" s="76"/>
      <c r="C104" s="81"/>
      <c r="D104" s="78" t="s">
        <v>15</v>
      </c>
    </row>
    <row r="105" spans="2:8">
      <c r="B105" s="76"/>
      <c r="C105" s="81"/>
      <c r="D105" s="78" t="s">
        <v>15</v>
      </c>
    </row>
    <row r="106" spans="2:8">
      <c r="B106" s="76"/>
      <c r="C106" s="81"/>
      <c r="D106" s="78" t="s">
        <v>15</v>
      </c>
    </row>
    <row r="107" spans="2:8">
      <c r="B107" s="76"/>
      <c r="C107" s="81"/>
      <c r="D107" s="78" t="s">
        <v>15</v>
      </c>
    </row>
    <row r="108" spans="2:8">
      <c r="B108" s="82" t="s">
        <v>11</v>
      </c>
      <c r="C108" s="83"/>
      <c r="D108" s="84"/>
    </row>
    <row r="109" spans="2:8">
      <c r="B109" s="76" t="s">
        <v>17</v>
      </c>
      <c r="C109" s="85">
        <v>500</v>
      </c>
      <c r="D109" s="78" t="s">
        <v>15</v>
      </c>
    </row>
    <row r="110" spans="2:8">
      <c r="B110" s="76"/>
      <c r="C110" s="85"/>
      <c r="D110" s="78" t="s">
        <v>15</v>
      </c>
    </row>
    <row r="111" spans="2:8">
      <c r="B111" s="76"/>
      <c r="C111" s="85"/>
      <c r="D111" s="78" t="s">
        <v>15</v>
      </c>
    </row>
    <row r="112" spans="2:8">
      <c r="B112" s="76"/>
      <c r="C112" s="85"/>
      <c r="D112" s="78" t="s">
        <v>15</v>
      </c>
    </row>
    <row r="113" spans="2:8">
      <c r="B113" s="76"/>
      <c r="C113" s="85"/>
      <c r="D113" s="78" t="s">
        <v>15</v>
      </c>
    </row>
    <row r="114" spans="2:8">
      <c r="B114" s="76"/>
      <c r="C114" s="85"/>
      <c r="D114" s="78" t="s">
        <v>15</v>
      </c>
    </row>
    <row r="115" spans="2:8">
      <c r="B115" s="76"/>
      <c r="C115" s="85"/>
      <c r="D115" s="78" t="s">
        <v>15</v>
      </c>
      <c r="F115" s="50"/>
    </row>
    <row r="116" spans="2:8">
      <c r="B116" s="76"/>
      <c r="C116" s="85"/>
      <c r="D116" s="78" t="s">
        <v>15</v>
      </c>
      <c r="G116" s="50"/>
      <c r="H116" s="50"/>
    </row>
    <row r="117" spans="2:8">
      <c r="B117" s="76"/>
      <c r="C117" s="85"/>
      <c r="D117" s="78" t="s">
        <v>15</v>
      </c>
      <c r="G117" s="50"/>
    </row>
    <row r="118" spans="2:8">
      <c r="B118" s="82" t="s">
        <v>13</v>
      </c>
      <c r="C118" s="83"/>
      <c r="D118" s="84"/>
      <c r="G118" s="50"/>
      <c r="H118" s="50"/>
    </row>
    <row r="119" spans="2:8">
      <c r="B119" s="86" t="s">
        <v>18</v>
      </c>
      <c r="C119" s="85">
        <v>1000</v>
      </c>
      <c r="D119" s="78" t="s">
        <v>15</v>
      </c>
      <c r="H119" s="50"/>
    </row>
    <row r="120" spans="2:8">
      <c r="B120" s="86"/>
      <c r="C120" s="85"/>
      <c r="D120" s="78" t="s">
        <v>15</v>
      </c>
    </row>
    <row r="121" spans="2:8">
      <c r="B121" s="86"/>
      <c r="C121" s="85"/>
      <c r="D121" s="78" t="s">
        <v>15</v>
      </c>
      <c r="E121" s="50"/>
    </row>
    <row r="122" spans="2:8">
      <c r="B122" s="86"/>
      <c r="C122" s="85"/>
      <c r="D122" s="78" t="s">
        <v>15</v>
      </c>
      <c r="G122" s="50"/>
      <c r="H122" s="50"/>
    </row>
    <row r="123" spans="2:8">
      <c r="B123" s="86"/>
      <c r="C123" s="85"/>
      <c r="D123" s="78" t="s">
        <v>15</v>
      </c>
      <c r="H123" s="50"/>
    </row>
    <row r="124" spans="2:8">
      <c r="B124" s="86"/>
      <c r="C124" s="85"/>
      <c r="D124" s="78" t="s">
        <v>15</v>
      </c>
      <c r="G124" s="50"/>
      <c r="H124" s="50"/>
    </row>
    <row r="125" spans="2:8">
      <c r="B125" s="86"/>
      <c r="C125" s="85"/>
      <c r="D125" s="78" t="s">
        <v>15</v>
      </c>
      <c r="G125" s="50"/>
      <c r="H125" s="50"/>
    </row>
    <row r="126" spans="2:8" ht="18" customHeight="1">
      <c r="B126" s="86"/>
      <c r="C126" s="85"/>
      <c r="D126" s="78" t="s">
        <v>15</v>
      </c>
      <c r="G126" s="50"/>
      <c r="H126" s="50"/>
    </row>
    <row r="127" spans="2:8" ht="18" customHeight="1" thickBot="1">
      <c r="B127" s="87"/>
      <c r="C127" s="88"/>
      <c r="D127" s="89" t="s">
        <v>15</v>
      </c>
      <c r="G127" s="50"/>
      <c r="H127" s="50"/>
    </row>
    <row r="128" spans="2:8" ht="23" thickBot="1">
      <c r="B128" s="9"/>
      <c r="C128" s="10"/>
      <c r="D128" s="11"/>
      <c r="E128" s="3"/>
      <c r="F128" s="4"/>
      <c r="G128" s="4"/>
      <c r="H128" s="57"/>
    </row>
    <row r="129" spans="2:8" ht="25" thickBot="1">
      <c r="B129" s="149" t="s">
        <v>82</v>
      </c>
      <c r="C129" s="150"/>
      <c r="D129" s="151"/>
    </row>
    <row r="130" spans="2:8">
      <c r="B130" s="15" t="s">
        <v>0</v>
      </c>
      <c r="C130" s="16"/>
      <c r="D130" s="90">
        <f>SUM(C93:C97)</f>
        <v>50</v>
      </c>
      <c r="G130" s="56"/>
    </row>
    <row r="131" spans="2:8">
      <c r="B131" s="17" t="s">
        <v>1</v>
      </c>
      <c r="C131" s="18"/>
      <c r="D131" s="91">
        <f>SUM(C99:C107)</f>
        <v>250</v>
      </c>
      <c r="G131" s="50"/>
      <c r="H131" s="50"/>
    </row>
    <row r="132" spans="2:8">
      <c r="B132" s="17" t="s">
        <v>2</v>
      </c>
      <c r="C132" s="18"/>
      <c r="D132" s="91">
        <f>SUM(C109:C117)</f>
        <v>500</v>
      </c>
      <c r="G132" s="60"/>
      <c r="H132" s="50"/>
    </row>
    <row r="133" spans="2:8" ht="23" thickBot="1">
      <c r="B133" s="22" t="s">
        <v>3</v>
      </c>
      <c r="C133" s="23"/>
      <c r="D133" s="92">
        <f>SUM(C119:C127)</f>
        <v>1000</v>
      </c>
      <c r="G133" s="50"/>
      <c r="H133" s="50"/>
    </row>
    <row r="134" spans="2:8" ht="23" thickTop="1">
      <c r="B134" s="36" t="s">
        <v>6</v>
      </c>
      <c r="C134" s="37"/>
      <c r="D134" s="24">
        <f>(D130+D131+D132+D133)/C89</f>
        <v>18</v>
      </c>
      <c r="G134" s="50"/>
      <c r="H134" s="50"/>
    </row>
    <row r="135" spans="2:8">
      <c r="B135" s="13" t="s">
        <v>19</v>
      </c>
      <c r="C135" s="14"/>
      <c r="D135" s="12">
        <f>(D130+D131+D132)/C89</f>
        <v>8</v>
      </c>
      <c r="G135" s="50"/>
      <c r="H135" s="50"/>
    </row>
    <row r="136" spans="2:8">
      <c r="B136" s="13" t="s">
        <v>20</v>
      </c>
      <c r="C136" s="14"/>
      <c r="D136" s="12">
        <f>(D130+D131)/C89</f>
        <v>3</v>
      </c>
      <c r="G136" s="55"/>
    </row>
    <row r="137" spans="2:8">
      <c r="B137" s="13" t="s">
        <v>21</v>
      </c>
      <c r="C137" s="14"/>
      <c r="D137" s="12">
        <f>D132/C89</f>
        <v>5</v>
      </c>
      <c r="G137" s="50"/>
      <c r="H137" s="50"/>
    </row>
    <row r="138" spans="2:8" ht="23" thickBot="1">
      <c r="B138" s="38" t="s">
        <v>22</v>
      </c>
      <c r="C138" s="39"/>
      <c r="D138" s="8">
        <f>D133/C89</f>
        <v>10</v>
      </c>
    </row>
    <row r="139" spans="2:8" ht="23" thickTop="1">
      <c r="B139" s="93" t="s">
        <v>14</v>
      </c>
      <c r="C139" s="94"/>
      <c r="D139" s="95">
        <f>IF(B97="None", IF(B96="None",  IF(B95="None", (C93*D79+D131+D132+D133)/(C89), ((HLOOKUP(B95,'Summary Table'!$C$139:$AJ$144,2,FALSE))*C95+C93*D79+D131+D132+D133)/(C89)), ((HLOOKUP(B95,'Summary Table'!$C$139:$AJ$144,2,FALSE))*C95+(HLOOKUP(B96,'Summary Table'!$C$139:$AJ$144,2,FALSE))*C96+C93*D79+D131+D132+D133)/(C89)),((HLOOKUP(B95,'Summary Table'!$C$139:$AJ$144,2,FALSE))*C95+(HLOOKUP(B96,'Summary Table'!$C$139:$AJ$144,2,FALSE))*C96+HLOOKUP(B97,'Summary Table'!$C$139:$AJ$144,2,FALSE)*C97+C93*D79+D131+D132+D133)/(C89))</f>
        <v>21.9</v>
      </c>
      <c r="H139" s="50"/>
    </row>
    <row r="140" spans="2:8">
      <c r="B140" s="96" t="s">
        <v>23</v>
      </c>
      <c r="C140" s="97"/>
      <c r="D140" s="98">
        <f>IF(B97="None", IF(B96="None",  IF(B95="None", (D130*D80+D131+D132)/C89, ((HLOOKUP(B95,'Summary Table'!$C$139:$AJ$144,3,FALSE))*C95+C93*D80+D131+D132)/(C89)), ((HLOOKUP(B95,'Summary Table'!$C$139:$AJ$144,3,FALSE))*C95+(HLOOKUP(B96,'Summary Table'!$C$139:$AJ$144,3,FALSE))*C96+C93*D80+D131+D132)/(C89)),((HLOOKUP(B95,'Summary Table'!$C$139:$AJ$144,3,FALSE))*C95+(HLOOKUP(B96,'Summary Table'!$C$139:$AJ$144,3,FALSE))*C96+HLOOKUP(B97,'Summary Table'!$C$139:$AJ$144,3,FALSE)*C97+C93*D80+D131+D132)/(C89))</f>
        <v>9.4</v>
      </c>
    </row>
    <row r="141" spans="2:8">
      <c r="B141" s="96" t="s">
        <v>24</v>
      </c>
      <c r="C141" s="97"/>
      <c r="D141" s="98">
        <f>IF(B97="None", IF(B96="None",  IF(B95="None", (C93*D81+D131)/(C89), ((HLOOKUP(B95,'Summary Table'!$C$139:$AJ$144,4,FALSE))*C95+C93*D81+D131)/(C89)), ((HLOOKUP(B95,'Summary Table'!$C$139:$AJ$144,4,FALSE))*C95+(HLOOKUP(B96,'Summary Table'!$C$139:$AJ$144,4,FALSE))*C96+C93*D81+D131)/(C89)),((HLOOKUP(B95,'Summary Table'!$C$139:$AJ$144,4,FALSE))*C95+(HLOOKUP(B96,'Summary Table'!$C$139:$AJ$144,4,FALSE))*C96+HLOOKUP(B97,'Summary Table'!$C$139:$AJ$144,4,FALSE)*C97+C93*D81+D131)/(C89))</f>
        <v>4.3</v>
      </c>
      <c r="G141" s="50"/>
      <c r="H141" s="50"/>
    </row>
    <row r="142" spans="2:8">
      <c r="B142" s="96" t="s">
        <v>25</v>
      </c>
      <c r="C142" s="97"/>
      <c r="D142" s="98">
        <f>IF(B97="None", IF(B96="None",  IF(B95="None", (C93*D82+D132)/(C89), ((HLOOKUP(B95,'Summary Table'!$C$139:$AJ$144,5,FALSE))*C95+C93*D82+D132)/(C89)), ((HLOOKUP(B95,'Summary Table'!$C$139:$AJ$144,5,FALSE))*C95+(HLOOKUP(B96,'Summary Table'!$C$139:$AJ$144,5,FALSE))*C96+C93*D82+D132)/(C89)),((HLOOKUP(B95,'Summary Table'!$C$139:$AJ$144,5,FALSE))*C95+(HLOOKUP(B96,'Summary Table'!$C$139:$AJ$144,5,FALSE))*C96+HLOOKUP(B97,'Summary Table'!$C$139:$AJ$144,5,FALSE)*C97+C93*D82+D132)/(C89))</f>
        <v>5.0999999999999996</v>
      </c>
    </row>
    <row r="143" spans="2:8" ht="23" thickBot="1">
      <c r="B143" s="99" t="s">
        <v>26</v>
      </c>
      <c r="C143" s="100"/>
      <c r="D143" s="101">
        <f>IF(B97="None", IF(B96="None",  IF(B95="None", (C93*D83+D133)/(C89), ((HLOOKUP(B95,'Summary Table'!$C$139:$AJ$144,6,FALSE))*C95+C93*D83+D133)/(C89)), ((HLOOKUP(B95,'Summary Table'!$C$139:$AJ$144,6,FALSE))*C95+(HLOOKUP(B96,'Summary Table'!$C$139:$AJ$144,6,FALSE))*C96+C93*D83+D133)/(C89)),((HLOOKUP(B95,'Summary Table'!$C$139:$AJ$144,6,FALSE))*C95+(HLOOKUP(B96,'Summary Table'!$C$139:$AJ$144,6,FALSE))*C96+HLOOKUP(B97,'Summary Table'!$C$139:$AJ$144,6,FALSE)*C97+C93*D83+D133)/(C89))</f>
        <v>12.5</v>
      </c>
      <c r="G143" s="50"/>
    </row>
    <row r="144" spans="2:8" ht="23" thickTop="1">
      <c r="H144" s="50"/>
    </row>
    <row r="145" spans="7:8">
      <c r="G145" s="50"/>
      <c r="H145" s="50"/>
    </row>
  </sheetData>
  <mergeCells count="11">
    <mergeCell ref="B129:D129"/>
    <mergeCell ref="G3:I3"/>
    <mergeCell ref="B21:M23"/>
    <mergeCell ref="B69:D69"/>
    <mergeCell ref="B26:D26"/>
    <mergeCell ref="B86:D86"/>
    <mergeCell ref="C1:E1"/>
    <mergeCell ref="F1:H1"/>
    <mergeCell ref="C2:E2"/>
    <mergeCell ref="F2:H2"/>
    <mergeCell ref="B5:D5"/>
  </mergeCells>
  <dataValidations count="1">
    <dataValidation type="list" allowBlank="1" showInputMessage="1" showErrorMessage="1" sqref="B95:B97 B35:B37" xr:uid="{00000000-0002-0000-0600-000000000000}">
      <formula1>frag_step</formula1>
    </dataValidation>
  </dataValidations>
  <pageMargins left="0.7" right="0.7" top="0.75" bottom="0.75" header="0.3" footer="0.3"/>
  <drawing r:id="rId1"/>
  <legacyDrawing r:id="rId2"/>
  <oleObjects>
    <mc:AlternateContent xmlns:mc="http://schemas.openxmlformats.org/markup-compatibility/2006">
      <mc:Choice Requires="x14">
        <oleObject progId="MSPhotoEd.3" shapeId="7169" r:id="rId3">
          <objectPr defaultSize="0" autoPict="0" r:id="rId4">
            <anchor moveWithCells="1" sizeWithCells="1">
              <from>
                <xdr:col>11</xdr:col>
                <xdr:colOff>0</xdr:colOff>
                <xdr:row>1</xdr:row>
                <xdr:rowOff>0</xdr:rowOff>
              </from>
              <to>
                <xdr:col>11</xdr:col>
                <xdr:colOff>1257300</xdr:colOff>
                <xdr:row>1</xdr:row>
                <xdr:rowOff>1092200</xdr:rowOff>
              </to>
            </anchor>
          </objectPr>
        </oleObject>
      </mc:Choice>
      <mc:Fallback>
        <oleObject progId="MSPhotoEd.3" shapeId="7169" r:id="rId3"/>
      </mc:Fallback>
    </mc:AlternateContent>
    <mc:AlternateContent xmlns:mc="http://schemas.openxmlformats.org/markup-compatibility/2006">
      <mc:Choice Requires="x14">
        <oleObject progId="ChemDraw.Document.6.0" shapeId="7220" r:id="rId5">
          <objectPr defaultSize="0" r:id="rId6">
            <anchor moveWithCells="1">
              <from>
                <xdr:col>5</xdr:col>
                <xdr:colOff>0</xdr:colOff>
                <xdr:row>25</xdr:row>
                <xdr:rowOff>25400</xdr:rowOff>
              </from>
              <to>
                <xdr:col>9</xdr:col>
                <xdr:colOff>571500</xdr:colOff>
                <xdr:row>38</xdr:row>
                <xdr:rowOff>25400</xdr:rowOff>
              </to>
            </anchor>
          </objectPr>
        </oleObject>
      </mc:Choice>
      <mc:Fallback>
        <oleObject progId="ChemDraw.Document.6.0" shapeId="7220" r:id="rId5"/>
      </mc:Fallback>
    </mc:AlternateContent>
    <mc:AlternateContent xmlns:mc="http://schemas.openxmlformats.org/markup-compatibility/2006">
      <mc:Choice Requires="x14">
        <oleObject progId="ChemDraw.Document.6.0" shapeId="7221" r:id="rId7">
          <objectPr defaultSize="0" r:id="rId8">
            <anchor moveWithCells="1">
              <from>
                <xdr:col>5</xdr:col>
                <xdr:colOff>25400</xdr:colOff>
                <xdr:row>85</xdr:row>
                <xdr:rowOff>25400</xdr:rowOff>
              </from>
              <to>
                <xdr:col>9</xdr:col>
                <xdr:colOff>596900</xdr:colOff>
                <xdr:row>97</xdr:row>
                <xdr:rowOff>76200</xdr:rowOff>
              </to>
            </anchor>
          </objectPr>
        </oleObject>
      </mc:Choice>
      <mc:Fallback>
        <oleObject progId="ChemDraw.Document.6.0" shapeId="7221" r:id="rId7"/>
      </mc:Fallback>
    </mc:AlternateContent>
    <mc:AlternateContent xmlns:mc="http://schemas.openxmlformats.org/markup-compatibility/2006">
      <mc:Choice Requires="x14">
        <oleObject progId="MSPhotoEd.3" shapeId="7222" r:id="rId9">
          <objectPr defaultSize="0" autoPict="0" r:id="rId4">
            <anchor moveWithCells="1" sizeWithCells="1">
              <from>
                <xdr:col>11</xdr:col>
                <xdr:colOff>0</xdr:colOff>
                <xdr:row>1</xdr:row>
                <xdr:rowOff>0</xdr:rowOff>
              </from>
              <to>
                <xdr:col>12</xdr:col>
                <xdr:colOff>0</xdr:colOff>
                <xdr:row>1</xdr:row>
                <xdr:rowOff>1092200</xdr:rowOff>
              </to>
            </anchor>
          </objectPr>
        </oleObject>
      </mc:Choice>
      <mc:Fallback>
        <oleObject progId="MSPhotoEd.3" shapeId="7222" r:id="rId9"/>
      </mc:Fallback>
    </mc:AlternateContent>
    <mc:AlternateContent xmlns:mc="http://schemas.openxmlformats.org/markup-compatibility/2006">
      <mc:Choice Requires="x14">
        <oleObject progId="MSPhotoEd.3" shapeId="7223" r:id="rId10">
          <objectPr defaultSize="0" autoPict="0" r:id="rId4">
            <anchor moveWithCells="1" sizeWithCells="1">
              <from>
                <xdr:col>9</xdr:col>
                <xdr:colOff>101600</xdr:colOff>
                <xdr:row>0</xdr:row>
                <xdr:rowOff>12700</xdr:rowOff>
              </from>
              <to>
                <xdr:col>11</xdr:col>
                <xdr:colOff>673100</xdr:colOff>
                <xdr:row>1</xdr:row>
                <xdr:rowOff>1092200</xdr:rowOff>
              </to>
            </anchor>
          </objectPr>
        </oleObject>
      </mc:Choice>
      <mc:Fallback>
        <oleObject progId="MSPhotoEd.3" shapeId="7223" r:id="rId10"/>
      </mc:Fallback>
    </mc:AlternateContent>
  </oleObjec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D48E9B4518B984EA84C76AAA643CDF3" ma:contentTypeVersion="0" ma:contentTypeDescription="Create a new document." ma:contentTypeScope="" ma:versionID="72e8ef018d95a414e26e75cbd5f56d6e">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EE034DEE-D745-4384-A084-ADC867F5C71D}">
  <ds:schemaRefs>
    <ds:schemaRef ds:uri="http://schemas.microsoft.com/office/2006/metadata/longProperties"/>
  </ds:schemaRefs>
</ds:datastoreItem>
</file>

<file path=customXml/itemProps2.xml><?xml version="1.0" encoding="utf-8"?>
<ds:datastoreItem xmlns:ds="http://schemas.openxmlformats.org/officeDocument/2006/customXml" ds:itemID="{D979939E-A00F-4162-A194-C8B0A0863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3E304E84-DD96-4372-A3C1-0575FF85C6A1}">
  <ds:schemaRefs>
    <ds:schemaRef ds:uri="http://schemas.microsoft.com/sharepoint/v3/contenttype/forms"/>
  </ds:schemaRefs>
</ds:datastoreItem>
</file>

<file path=customXml/itemProps4.xml><?xml version="1.0" encoding="utf-8"?>
<ds:datastoreItem xmlns:ds="http://schemas.openxmlformats.org/officeDocument/2006/customXml" ds:itemID="{74844C62-FD9B-4992-9A43-CD4D57B871C4}">
  <ds:schemaRefs>
    <ds:schemaRef ds:uri="http://purl.org/dc/terms/"/>
    <ds:schemaRef ds:uri="http://purl.org/dc/dcmitype/"/>
    <ds:schemaRef ds:uri="http://schemas.microsoft.com/office/2006/documentManagement/types"/>
    <ds:schemaRef ds:uri="http://purl.org/dc/elements/1.1/"/>
    <ds:schemaRef ds:uri="http://www.w3.org/XML/1998/namespace"/>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vt:lpstr>
      <vt:lpstr>Summary Table</vt:lpstr>
      <vt:lpstr>Final Product PMI</vt:lpstr>
      <vt:lpstr>Fragment 1 PMI</vt:lpstr>
      <vt:lpstr>Fragment 2 PMI</vt:lpstr>
      <vt:lpstr>Fragment 3 PMI</vt:lpstr>
      <vt:lpstr>Basic Example</vt:lpstr>
      <vt:lpstr>frag_step</vt:lpstr>
      <vt:lpstr>'Final Product PMI'!Print_Area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ACS Green Chemistry Institute Process Mass Index Calculator</dc:title>
  <dc:creator>Savannah Sullivan</dc:creator>
  <cp:lastModifiedBy>Richard Yates</cp:lastModifiedBy>
  <cp:lastPrinted>2012-07-13T00:05:53Z</cp:lastPrinted>
  <dcterms:created xsi:type="dcterms:W3CDTF">2010-08-12T20:02:54Z</dcterms:created>
  <dcterms:modified xsi:type="dcterms:W3CDTF">2026-08-07T19:08:37Z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escription0">
    <vt:lpwstr/>
  </property>
  <property fmtid="{D5CDD505-2E9C-101B-9397-08002B2CF9AE}" pid="3" name="KeyWords0">
    <vt:lpwstr>Crystallization</vt:lpwstr>
  </property>
  <property fmtid="{D5CDD505-2E9C-101B-9397-08002B2CF9AE}" pid="4" name="_NewReviewCycle">
    <vt:lpwstr/>
  </property>
  <property fmtid="{D5CDD505-2E9C-101B-9397-08002B2CF9AE}" pid="5" name="ContentType">
    <vt:lpwstr>Document</vt:lpwstr>
  </property>
  <property fmtid="{D5CDD505-2E9C-101B-9397-08002B2CF9AE}" pid="6" name="_AdHocReviewCycleID">
    <vt:i4>491601097</vt:i4>
  </property>
  <property fmtid="{D5CDD505-2E9C-101B-9397-08002B2CF9AE}" pid="7" name="_EmailSubject">
    <vt:lpwstr>Convergent PMI calculator presentation</vt:lpwstr>
  </property>
  <property fmtid="{D5CDD505-2E9C-101B-9397-08002B2CF9AE}" pid="8" name="_AuthorEmail">
    <vt:lpwstr>david.leahy@bms.com</vt:lpwstr>
  </property>
  <property fmtid="{D5CDD505-2E9C-101B-9397-08002B2CF9AE}" pid="9" name="_AuthorEmailDisplayName">
    <vt:lpwstr>Leahy, David</vt:lpwstr>
  </property>
  <property fmtid="{D5CDD505-2E9C-101B-9397-08002B2CF9AE}" pid="10" name="_PreviousAdHocReviewCycleID">
    <vt:i4>-1180526626</vt:i4>
  </property>
  <property fmtid="{D5CDD505-2E9C-101B-9397-08002B2CF9AE}" pid="11" name="_ReviewingToolsShownOnce">
    <vt:lpwstr/>
  </property>
</Properties>
</file>